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<sst xmlns="http://schemas.openxmlformats.org/spreadsheetml/2006/main" count="117" uniqueCount="98">
  <si>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</si>
  <si>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</si>
  <si>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</si>
  <si>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</si>
  <si>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Уральская д.6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</si>
  <si>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</si>
  <si>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</si>
  <si>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</si>
  <si>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</si>
  <si>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</si>
  <si>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</si>
  <si>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</si>
  <si>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</si>
  <si>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</si>
  <si>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</si>
  <si>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</si>
  <si>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</si>
  <si>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</si>
  <si>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</si>
  <si>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</si>
  <si>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</si>
  <si>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</si>
  <si>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</si>
  <si>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</si>
  <si>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</si>
  <si>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</si>
  <si>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</si>
  <si>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</si>
  <si>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</si>
  <si>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</si>
  <si>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</si>
  <si>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</si>
  <si>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</si>
  <si>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</si>
  <si>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</si>
  <si>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</si>
  <si>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</si>
  <si>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</si>
  <si>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</si>
  <si>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</si>
  <si>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</si>
  <si>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</si>
  <si>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</si>
  <si>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</si>
  <si>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</si>
  <si>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</si>
  <si>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</si>
  <si>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</si>
  <si>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</si>
  <si>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</si>
  <si>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</si>
  <si>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</si>
  <si>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</si>
  <si>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Замена лифтового оборудования</t>
  </si>
  <si>
    <t>Монтаж УКУТ</t>
  </si>
  <si>
    <t>Ремонт внутридомовых инженерных сетей электроснабжения</t>
  </si>
  <si>
    <t xml:space="preserve">Ремонт ГВС и ХВС, канализация </t>
  </si>
  <si>
    <t>Ремонт отопления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</si>
  <si>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</si>
  <si>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</si>
  <si>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</si>
  <si>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</si>
  <si>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</si>
  <si>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</si>
  <si>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</si>
  <si>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</si>
  <si>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</si>
  <si>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</si>
  <si>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</si>
  <si>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</si>
  <si>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</si>
  <si>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</si>
  <si>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</si>
  <si>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</si>
  <si>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</si>
  <si>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</si>
  <si>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17 897,413
1872,89</t>
  </si>
  <si>
    <t>Горячее водоснабжение (м3)
 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</si>
  <si>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</si>
  <si>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</si>
  <si>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</si>
  <si>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</si>
  <si>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</si>
  <si>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</si>
  <si>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</si>
  <si>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</si>
  <si>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</si>
  <si>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</si>
  <si>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</si>
  <si>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</si>
  <si>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</si>
  <si>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</si>
  <si>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</si>
  <si>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</si>
  <si>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</si>
  <si>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</si>
  <si>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</si>
  <si>
    <t>в т.ч. доля собственников,руб.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</si>
</sst>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4" fontId="0" fillId="0" borderId="0" xfId="0" applyNumberFormat="1" applyAlignment="1">
      <alignment horizontal="left"/>
    </xf>
    <xf numFmtId="4" fontId="3" fillId="7" borderId="5" xfId="0" applyNumberFormat="1" applyFont="1" applyAlignment="1">
      <alignment horizontal="left" wrapText="1" indent="1"/>
    </xf>
    <xf numFmtId="4" fontId="7" fillId="3" borderId="5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7" fillId="2" borderId="3" xfId="0" applyNumberFormat="1" applyFont="1" applyAlignment="1">
      <alignment horizontal="center" vertical="center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7" fillId="3" borderId="5" xfId="0" applyNumberFormat="1" applyFont="1" applyAlignment="1">
      <alignment horizontal="left" wrapText="1" indent="2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3" fillId="7" borderId="5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6" fillId="3" borderId="11" xfId="0" applyNumberFormat="1" applyFont="1" applyAlignment="1">
      <alignment horizontal="left" wrapText="1" indent="2"/>
    </xf>
    <xf numFmtId="0" fontId="8" fillId="5" borderId="11" xfId="0" applyNumberFormat="1" applyFont="1" applyAlignment="1">
      <alignment horizontal="left" wrapText="1" indent="1"/>
    </xf>
    <xf numFmtId="0" fontId="7" fillId="6" borderId="10" xfId="0" applyNumberFormat="1" applyFont="1" applyAlignment="1">
      <alignment horizontal="right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1"/>
  <sheetViews>
    <sheetView tabSelected="1" workbookViewId="0" topLeftCell="A77">
      <selection activeCell="H83" sqref="H83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2.66015625" style="0" customWidth="1"/>
    <col min="9" max="16384" width="10.66015625" style="0" customWidth="1"/>
  </cols>
  <sheetData>
    <row r="1" spans="2:6" ht="12" customHeight="1">
      <c r="B1" s="62" t="s">
        <v>0</v>
      </c>
      <c r="C1" s="62"/>
      <c r="D1" s="62"/>
      <c r="E1" s="62"/>
      <c r="F1" s="62"/>
    </row>
    <row r="2" ht="1.5" customHeight="1" hidden="1"/>
    <row r="3" spans="2:6" ht="44.25" customHeight="1">
      <c r="B3" s="63" t="s">
        <v>1</v>
      </c>
      <c r="C3" s="63"/>
      <c r="D3" s="63"/>
      <c r="E3" s="63"/>
      <c r="F3" s="63"/>
    </row>
    <row r="4" spans="2:4" ht="12.75">
      <c r="B4" s="64" t="s">
        <v>2</v>
      </c>
      <c r="C4" s="64"/>
      <c r="D4" s="64"/>
    </row>
    <row r="5" spans="2:4" ht="1.5" customHeight="1">
      <c r="B5" s="58"/>
      <c r="C5" s="58"/>
      <c r="D5" s="58"/>
    </row>
    <row r="6" spans="2:6" ht="15.75">
      <c r="B6" s="2" t="s">
        <v>3</v>
      </c>
      <c r="C6" s="59" t="s">
        <v>4</v>
      </c>
      <c r="D6" s="59"/>
      <c r="E6" s="59"/>
      <c r="F6" s="3"/>
    </row>
    <row r="7" ht="0.75" customHeight="1" thickBot="1"/>
    <row r="8" spans="4:5" ht="4.5" customHeight="1" hidden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3700.5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2220.1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47.2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52.8</v>
      </c>
    </row>
    <row r="14" ht="0.75" customHeight="1"/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60" t="s">
        <v>5</v>
      </c>
      <c r="C16" s="70" t="s">
        <v>16</v>
      </c>
      <c r="D16" s="71" t="s">
        <v>17</v>
      </c>
      <c r="E16" s="71"/>
      <c r="F16" s="72" t="s">
        <v>18</v>
      </c>
      <c r="G16" s="52" t="s">
        <v>19</v>
      </c>
    </row>
    <row r="17" spans="2:7" ht="12" customHeight="1">
      <c r="B17" s="60"/>
      <c r="C17" s="70"/>
      <c r="D17" s="18" t="s">
        <v>20</v>
      </c>
      <c r="E17" s="18" t="s">
        <v>21</v>
      </c>
      <c r="F17" s="72"/>
      <c r="G17" s="52"/>
    </row>
    <row r="18" spans="2:7" ht="12" customHeight="1">
      <c r="B18" s="8">
        <v>1</v>
      </c>
      <c r="C18" s="19" t="s">
        <v>22</v>
      </c>
      <c r="D18" s="20"/>
      <c r="E18" s="21">
        <f>SUM(E19:E23)</f>
        <v>3054922.3079157</v>
      </c>
      <c r="F18" s="21">
        <f>SUM(F19:F23)</f>
        <v>2363497.91</v>
      </c>
      <c r="G18" s="21">
        <f>SUM(G19:G23)</f>
        <v>-691424.3979157</v>
      </c>
    </row>
    <row r="19" spans="2:8" ht="24" customHeight="1">
      <c r="B19" s="8">
        <v>2</v>
      </c>
      <c r="C19" s="23" t="s">
        <v>77</v>
      </c>
      <c r="D19" s="26" t="s">
        <v>76</v>
      </c>
      <c r="E19" s="24">
        <v>2097877.87</v>
      </c>
      <c r="F19" s="24">
        <v>1529216.43</v>
      </c>
      <c r="G19" s="25">
        <f>F19-E19</f>
        <v>-568661.4400000002</v>
      </c>
      <c r="H19" s="41"/>
    </row>
    <row r="20" spans="2:7" ht="12" customHeight="1">
      <c r="B20" s="8">
        <v>3</v>
      </c>
      <c r="C20" s="23" t="s">
        <v>23</v>
      </c>
      <c r="D20" s="24">
        <v>11525.68</v>
      </c>
      <c r="E20" s="24">
        <f>20.8*D20</f>
        <v>239734.144</v>
      </c>
      <c r="F20" s="24">
        <v>241695.74</v>
      </c>
      <c r="G20" s="25">
        <f>F20-E20</f>
        <v>1961.5959999999905</v>
      </c>
    </row>
    <row r="21" spans="2:7" ht="12" customHeight="1">
      <c r="B21" s="8">
        <v>4</v>
      </c>
      <c r="C21" s="23" t="s">
        <v>24</v>
      </c>
      <c r="D21" s="24">
        <f>D20+17897.413</f>
        <v>29423.093</v>
      </c>
      <c r="E21" s="24">
        <f>10.76*D21</f>
        <v>316592.48068</v>
      </c>
      <c r="F21" s="24">
        <v>193244.34</v>
      </c>
      <c r="G21" s="25">
        <f>F21-E21</f>
        <v>-123348.14067999998</v>
      </c>
    </row>
    <row r="22" spans="2:7" ht="12" customHeight="1">
      <c r="B22" s="8">
        <v>5</v>
      </c>
      <c r="C22" s="23" t="s">
        <v>25</v>
      </c>
      <c r="D22" s="24">
        <v>287787</v>
      </c>
      <c r="E22" s="24">
        <f>1.3924111*D22</f>
        <v>400717.81323569996</v>
      </c>
      <c r="F22" s="24">
        <v>399341.4</v>
      </c>
      <c r="G22" s="25">
        <f>F22-E22</f>
        <v>-1376.4132356999326</v>
      </c>
    </row>
    <row r="23" spans="2:7" ht="12" customHeight="1">
      <c r="B23" s="14">
        <v>6</v>
      </c>
      <c r="C23" s="29" t="s">
        <v>26</v>
      </c>
      <c r="D23" s="30">
        <v>0</v>
      </c>
      <c r="E23" s="30">
        <v>0</v>
      </c>
      <c r="F23" s="30">
        <v>0</v>
      </c>
      <c r="G23" s="25">
        <f>F23-E23</f>
        <v>0</v>
      </c>
    </row>
    <row r="24" ht="2.25" customHeight="1"/>
    <row r="25" spans="2:6" ht="22.5" customHeight="1">
      <c r="B25" s="56" t="s">
        <v>27</v>
      </c>
      <c r="C25" s="56"/>
      <c r="D25" s="56"/>
      <c r="E25" s="56"/>
      <c r="F25" s="56"/>
    </row>
    <row r="26" spans="2:7" ht="24" customHeight="1">
      <c r="B26" s="5" t="s">
        <v>5</v>
      </c>
      <c r="C26" s="6" t="s">
        <v>28</v>
      </c>
      <c r="D26" s="6" t="s">
        <v>29</v>
      </c>
      <c r="E26" s="6" t="s">
        <v>30</v>
      </c>
      <c r="F26" s="6" t="s">
        <v>31</v>
      </c>
      <c r="G26" s="7" t="s">
        <v>32</v>
      </c>
    </row>
    <row r="27" spans="2:7" ht="34.5" customHeight="1">
      <c r="B27" s="8">
        <v>1</v>
      </c>
      <c r="C27" s="23" t="s">
        <v>33</v>
      </c>
      <c r="D27" s="24">
        <v>89676.93</v>
      </c>
      <c r="E27" s="24">
        <v>738800.91</v>
      </c>
      <c r="F27" s="24">
        <v>688190.96</v>
      </c>
      <c r="G27" s="25">
        <v>140286.88</v>
      </c>
    </row>
    <row r="28" spans="2:7" ht="12" customHeight="1">
      <c r="B28" s="8">
        <v>2</v>
      </c>
      <c r="C28" s="19" t="s">
        <v>22</v>
      </c>
      <c r="D28" s="21">
        <v>352509.15</v>
      </c>
      <c r="E28" s="21">
        <v>2363497.91</v>
      </c>
      <c r="F28" s="21">
        <v>2294609.92</v>
      </c>
      <c r="G28" s="22">
        <v>421397.14</v>
      </c>
    </row>
    <row r="29" spans="2:7" ht="12" customHeight="1">
      <c r="B29" s="27" t="s">
        <v>34</v>
      </c>
      <c r="C29" s="23" t="s">
        <v>35</v>
      </c>
      <c r="D29" s="24">
        <v>128022.07</v>
      </c>
      <c r="E29" s="24">
        <v>846383.16</v>
      </c>
      <c r="F29" s="24">
        <v>781211.95</v>
      </c>
      <c r="G29" s="25">
        <v>193193.28</v>
      </c>
    </row>
    <row r="30" spans="2:7" ht="12" customHeight="1">
      <c r="B30" s="27" t="s">
        <v>36</v>
      </c>
      <c r="C30" s="23" t="s">
        <v>37</v>
      </c>
      <c r="D30" s="24">
        <v>100507.8</v>
      </c>
      <c r="E30" s="24">
        <v>682833.27</v>
      </c>
      <c r="F30" s="24">
        <v>687710.55</v>
      </c>
      <c r="G30" s="25">
        <v>95630.52</v>
      </c>
    </row>
    <row r="31" spans="2:7" ht="12" customHeight="1">
      <c r="B31" s="27" t="s">
        <v>38</v>
      </c>
      <c r="C31" s="23" t="s">
        <v>39</v>
      </c>
      <c r="D31" s="24">
        <v>34052.97</v>
      </c>
      <c r="E31" s="24">
        <v>241695.74</v>
      </c>
      <c r="F31" s="24">
        <v>236929.67</v>
      </c>
      <c r="G31" s="25">
        <v>38819.04</v>
      </c>
    </row>
    <row r="32" spans="2:7" ht="12" customHeight="1">
      <c r="B32" s="27" t="s">
        <v>40</v>
      </c>
      <c r="C32" s="23" t="s">
        <v>41</v>
      </c>
      <c r="D32" s="24">
        <v>27276.28</v>
      </c>
      <c r="E32" s="24">
        <v>193244.34</v>
      </c>
      <c r="F32" s="24">
        <v>191564.22</v>
      </c>
      <c r="G32" s="25">
        <v>28956.4</v>
      </c>
    </row>
    <row r="33" spans="2:7" ht="12" customHeight="1">
      <c r="B33" s="27" t="s">
        <v>42</v>
      </c>
      <c r="C33" s="23" t="s">
        <v>43</v>
      </c>
      <c r="D33" s="24">
        <v>62650.03</v>
      </c>
      <c r="E33" s="24">
        <v>399341.4</v>
      </c>
      <c r="F33" s="24">
        <v>397193.53</v>
      </c>
      <c r="G33" s="25">
        <v>64797.9</v>
      </c>
    </row>
    <row r="34" spans="2:7" ht="12" customHeight="1">
      <c r="B34" s="27" t="s">
        <v>44</v>
      </c>
      <c r="C34" s="23" t="s">
        <v>45</v>
      </c>
      <c r="D34" s="28">
        <v>0</v>
      </c>
      <c r="E34" s="28">
        <v>0</v>
      </c>
      <c r="F34" s="28">
        <v>0</v>
      </c>
      <c r="G34" s="31">
        <v>0</v>
      </c>
    </row>
    <row r="35" spans="2:7" ht="12" customHeight="1">
      <c r="B35" s="27" t="s">
        <v>46</v>
      </c>
      <c r="C35" s="23" t="s">
        <v>47</v>
      </c>
      <c r="D35" s="28">
        <v>0</v>
      </c>
      <c r="E35" s="28">
        <v>0</v>
      </c>
      <c r="F35" s="28">
        <v>0</v>
      </c>
      <c r="G35" s="31">
        <v>0</v>
      </c>
    </row>
    <row r="36" spans="2:7" ht="12.75" thickBot="1">
      <c r="B36" s="32"/>
      <c r="C36" s="33" t="s">
        <v>48</v>
      </c>
      <c r="D36" s="34">
        <v>442186.08</v>
      </c>
      <c r="E36" s="34">
        <v>3102298.82</v>
      </c>
      <c r="F36" s="34">
        <v>2982800.88</v>
      </c>
      <c r="G36" s="35">
        <v>561684.02</v>
      </c>
    </row>
    <row r="37" spans="2:5" ht="23.25" customHeight="1">
      <c r="B37" s="68" t="s">
        <v>95</v>
      </c>
      <c r="C37" s="69"/>
      <c r="D37" s="69"/>
      <c r="E37" s="50">
        <v>55920</v>
      </c>
    </row>
    <row r="38" ht="13.5" thickBot="1">
      <c r="B38" s="1" t="s">
        <v>49</v>
      </c>
    </row>
    <row r="39" spans="2:7" ht="23.25" customHeight="1" thickBot="1">
      <c r="B39" s="60" t="s">
        <v>50</v>
      </c>
      <c r="C39" s="60"/>
      <c r="D39" s="60"/>
      <c r="E39" s="60"/>
      <c r="F39" s="60"/>
      <c r="G39" s="52" t="s">
        <v>51</v>
      </c>
    </row>
    <row r="40" spans="2:7" ht="15.75" customHeight="1" hidden="1" thickBot="1">
      <c r="B40" s="60"/>
      <c r="C40" s="60"/>
      <c r="D40" s="60"/>
      <c r="E40" s="60"/>
      <c r="F40" s="60"/>
      <c r="G40" s="52"/>
    </row>
    <row r="41" spans="1:7" s="36" customFormat="1" ht="12" customHeight="1">
      <c r="A41" s="37"/>
      <c r="B41" s="66" t="s">
        <v>52</v>
      </c>
      <c r="C41" s="66"/>
      <c r="D41" s="66"/>
      <c r="E41" s="66"/>
      <c r="F41" s="66"/>
      <c r="G41" s="38">
        <v>426838.07</v>
      </c>
    </row>
    <row r="42" spans="1:7" s="36" customFormat="1" ht="12" customHeight="1" outlineLevel="1">
      <c r="A42" s="37"/>
      <c r="B42" s="65" t="s">
        <v>53</v>
      </c>
      <c r="C42" s="65"/>
      <c r="D42" s="65"/>
      <c r="E42" s="65"/>
      <c r="F42" s="65"/>
      <c r="G42" s="39">
        <v>63330.62</v>
      </c>
    </row>
    <row r="43" spans="1:7" s="36" customFormat="1" ht="12" customHeight="1" outlineLevel="1">
      <c r="A43" s="37"/>
      <c r="B43" s="65" t="s">
        <v>54</v>
      </c>
      <c r="C43" s="65"/>
      <c r="D43" s="65"/>
      <c r="E43" s="65"/>
      <c r="F43" s="65"/>
      <c r="G43" s="39">
        <v>8739.08</v>
      </c>
    </row>
    <row r="44" spans="1:7" s="36" customFormat="1" ht="12" customHeight="1" outlineLevel="1">
      <c r="A44" s="37"/>
      <c r="B44" s="65" t="s">
        <v>55</v>
      </c>
      <c r="C44" s="65"/>
      <c r="D44" s="65"/>
      <c r="E44" s="65"/>
      <c r="F44" s="65"/>
      <c r="G44" s="39">
        <v>84863.66</v>
      </c>
    </row>
    <row r="45" spans="1:7" s="36" customFormat="1" ht="12" customHeight="1" outlineLevel="1">
      <c r="A45" s="37"/>
      <c r="B45" s="65" t="s">
        <v>56</v>
      </c>
      <c r="C45" s="65"/>
      <c r="D45" s="65"/>
      <c r="E45" s="65"/>
      <c r="F45" s="65"/>
      <c r="G45" s="39">
        <v>143798.84</v>
      </c>
    </row>
    <row r="46" spans="1:7" s="36" customFormat="1" ht="12" customHeight="1" outlineLevel="1">
      <c r="A46" s="37"/>
      <c r="B46" s="65" t="s">
        <v>57</v>
      </c>
      <c r="C46" s="65"/>
      <c r="D46" s="65"/>
      <c r="E46" s="65"/>
      <c r="F46" s="65"/>
      <c r="G46" s="39">
        <v>126105.87</v>
      </c>
    </row>
    <row r="47" spans="1:7" s="36" customFormat="1" ht="12" customHeight="1">
      <c r="A47" s="37"/>
      <c r="B47" s="66" t="s">
        <v>58</v>
      </c>
      <c r="C47" s="66"/>
      <c r="D47" s="66"/>
      <c r="E47" s="66"/>
      <c r="F47" s="66"/>
      <c r="G47" s="38">
        <f>G48+G51+G55+G58+G62</f>
        <v>798192.8700000001</v>
      </c>
    </row>
    <row r="48" spans="1:7" s="36" customFormat="1" ht="12" customHeight="1" outlineLevel="1">
      <c r="A48" s="37"/>
      <c r="B48" s="66" t="s">
        <v>59</v>
      </c>
      <c r="C48" s="66"/>
      <c r="D48" s="66"/>
      <c r="E48" s="66"/>
      <c r="F48" s="66"/>
      <c r="G48" s="38">
        <f>SUM(G49:G50)</f>
        <v>222671.24</v>
      </c>
    </row>
    <row r="49" spans="1:7" s="36" customFormat="1" ht="23.25" customHeight="1" outlineLevel="2">
      <c r="A49" s="37"/>
      <c r="B49" s="65" t="s">
        <v>60</v>
      </c>
      <c r="C49" s="65"/>
      <c r="D49" s="65"/>
      <c r="E49" s="65"/>
      <c r="F49" s="65"/>
      <c r="G49" s="39">
        <v>43423.44</v>
      </c>
    </row>
    <row r="50" spans="1:7" s="36" customFormat="1" ht="23.25" customHeight="1" outlineLevel="2">
      <c r="A50" s="37"/>
      <c r="B50" s="65" t="s">
        <v>61</v>
      </c>
      <c r="C50" s="65"/>
      <c r="D50" s="65"/>
      <c r="E50" s="65"/>
      <c r="F50" s="65"/>
      <c r="G50" s="39">
        <f>144247.8+35000</f>
        <v>179247.8</v>
      </c>
    </row>
    <row r="51" spans="1:7" s="36" customFormat="1" ht="12" customHeight="1" outlineLevel="1">
      <c r="A51" s="37"/>
      <c r="B51" s="66" t="s">
        <v>62</v>
      </c>
      <c r="C51" s="66"/>
      <c r="D51" s="66"/>
      <c r="E51" s="66"/>
      <c r="F51" s="66"/>
      <c r="G51" s="38">
        <v>182689.57</v>
      </c>
    </row>
    <row r="52" spans="1:7" s="36" customFormat="1" ht="12" customHeight="1" outlineLevel="2">
      <c r="A52" s="37"/>
      <c r="B52" s="65" t="s">
        <v>63</v>
      </c>
      <c r="C52" s="65"/>
      <c r="D52" s="65"/>
      <c r="E52" s="65"/>
      <c r="F52" s="65"/>
      <c r="G52" s="39">
        <v>107236.19</v>
      </c>
    </row>
    <row r="53" spans="1:7" s="36" customFormat="1" ht="12" customHeight="1" outlineLevel="2">
      <c r="A53" s="37"/>
      <c r="B53" s="65" t="s">
        <v>64</v>
      </c>
      <c r="C53" s="65"/>
      <c r="D53" s="65"/>
      <c r="E53" s="65"/>
      <c r="F53" s="65"/>
      <c r="G53" s="39">
        <v>53413.2</v>
      </c>
    </row>
    <row r="54" spans="1:7" s="36" customFormat="1" ht="12" customHeight="1" outlineLevel="2">
      <c r="A54" s="37"/>
      <c r="B54" s="65" t="s">
        <v>65</v>
      </c>
      <c r="C54" s="65"/>
      <c r="D54" s="65"/>
      <c r="E54" s="65"/>
      <c r="F54" s="65"/>
      <c r="G54" s="39">
        <v>22040.18</v>
      </c>
    </row>
    <row r="55" spans="1:7" s="36" customFormat="1" ht="12" customHeight="1" outlineLevel="1">
      <c r="A55" s="37"/>
      <c r="B55" s="66" t="s">
        <v>66</v>
      </c>
      <c r="C55" s="66"/>
      <c r="D55" s="66"/>
      <c r="E55" s="66"/>
      <c r="F55" s="66"/>
      <c r="G55" s="38">
        <v>154154.49</v>
      </c>
    </row>
    <row r="56" spans="1:7" s="36" customFormat="1" ht="12" customHeight="1" outlineLevel="2">
      <c r="A56" s="37"/>
      <c r="B56" s="65" t="s">
        <v>67</v>
      </c>
      <c r="C56" s="65"/>
      <c r="D56" s="65"/>
      <c r="E56" s="65"/>
      <c r="F56" s="65"/>
      <c r="G56" s="39">
        <v>113585.14</v>
      </c>
    </row>
    <row r="57" spans="1:7" s="36" customFormat="1" ht="12" customHeight="1" outlineLevel="2">
      <c r="A57" s="37"/>
      <c r="B57" s="65" t="s">
        <v>68</v>
      </c>
      <c r="C57" s="65"/>
      <c r="D57" s="65"/>
      <c r="E57" s="65"/>
      <c r="F57" s="65"/>
      <c r="G57" s="39">
        <v>40569.35</v>
      </c>
    </row>
    <row r="58" spans="1:7" s="36" customFormat="1" ht="12" customHeight="1" outlineLevel="1">
      <c r="A58" s="37"/>
      <c r="B58" s="66" t="s">
        <v>69</v>
      </c>
      <c r="C58" s="66"/>
      <c r="D58" s="66"/>
      <c r="E58" s="66"/>
      <c r="F58" s="66"/>
      <c r="G58" s="38">
        <v>99239.54</v>
      </c>
    </row>
    <row r="59" spans="1:7" s="36" customFormat="1" ht="12" customHeight="1" outlineLevel="2">
      <c r="A59" s="37"/>
      <c r="B59" s="65" t="s">
        <v>70</v>
      </c>
      <c r="C59" s="65"/>
      <c r="D59" s="65"/>
      <c r="E59" s="65"/>
      <c r="F59" s="65"/>
      <c r="G59" s="39">
        <v>28817.46</v>
      </c>
    </row>
    <row r="60" spans="1:7" s="36" customFormat="1" ht="12" customHeight="1" outlineLevel="2">
      <c r="A60" s="37"/>
      <c r="B60" s="65" t="s">
        <v>71</v>
      </c>
      <c r="C60" s="65"/>
      <c r="D60" s="65"/>
      <c r="E60" s="65"/>
      <c r="F60" s="65"/>
      <c r="G60" s="39">
        <v>61307.08</v>
      </c>
    </row>
    <row r="61" spans="1:7" s="36" customFormat="1" ht="12" customHeight="1" outlineLevel="2">
      <c r="A61" s="37"/>
      <c r="B61" s="65" t="s">
        <v>72</v>
      </c>
      <c r="C61" s="65"/>
      <c r="D61" s="65"/>
      <c r="E61" s="65"/>
      <c r="F61" s="65"/>
      <c r="G61" s="39">
        <v>9115</v>
      </c>
    </row>
    <row r="62" spans="1:7" s="36" customFormat="1" ht="12" customHeight="1" outlineLevel="1">
      <c r="A62" s="37"/>
      <c r="B62" s="66" t="s">
        <v>73</v>
      </c>
      <c r="C62" s="66"/>
      <c r="D62" s="66"/>
      <c r="E62" s="66"/>
      <c r="F62" s="66"/>
      <c r="G62" s="38">
        <v>139438.03</v>
      </c>
    </row>
    <row r="63" spans="1:7" s="36" customFormat="1" ht="12" customHeight="1" outlineLevel="2">
      <c r="A63" s="37"/>
      <c r="B63" s="65" t="s">
        <v>74</v>
      </c>
      <c r="C63" s="65"/>
      <c r="D63" s="65"/>
      <c r="E63" s="65"/>
      <c r="F63" s="65"/>
      <c r="G63" s="39">
        <v>139438.03</v>
      </c>
    </row>
    <row r="64" spans="1:7" s="36" customFormat="1" ht="12" customHeight="1">
      <c r="A64" s="37"/>
      <c r="B64" s="67" t="s">
        <v>75</v>
      </c>
      <c r="C64" s="67"/>
      <c r="D64" s="67"/>
      <c r="E64" s="67"/>
      <c r="F64" s="67"/>
      <c r="G64" s="40">
        <f>G47+G41</f>
        <v>1225030.9400000002</v>
      </c>
    </row>
    <row r="66" spans="2:6" ht="34.5" customHeight="1">
      <c r="B66" s="63" t="s">
        <v>78</v>
      </c>
      <c r="C66" s="63"/>
      <c r="D66" s="63"/>
      <c r="E66" s="63"/>
      <c r="F66" s="63"/>
    </row>
    <row r="67" spans="2:6" ht="13.5" thickBot="1">
      <c r="B67" s="1" t="s">
        <v>79</v>
      </c>
      <c r="E67" s="3"/>
      <c r="F67" s="4"/>
    </row>
    <row r="68" spans="2:7" ht="12" customHeight="1" thickBot="1">
      <c r="B68" s="60" t="s">
        <v>80</v>
      </c>
      <c r="C68" s="60"/>
      <c r="D68" s="60"/>
      <c r="E68" s="60"/>
      <c r="F68" s="52" t="s">
        <v>51</v>
      </c>
      <c r="G68" s="52" t="s">
        <v>97</v>
      </c>
    </row>
    <row r="69" spans="2:7" ht="12" customHeight="1" thickBot="1">
      <c r="B69" s="60"/>
      <c r="C69" s="60"/>
      <c r="D69" s="60"/>
      <c r="E69" s="60"/>
      <c r="F69" s="52"/>
      <c r="G69" s="52"/>
    </row>
    <row r="70" spans="2:7" ht="12.75">
      <c r="B70" s="61" t="s">
        <v>52</v>
      </c>
      <c r="C70" s="61"/>
      <c r="D70" s="61"/>
      <c r="E70" s="61"/>
      <c r="F70" s="42">
        <f>SUM(F71:F75)</f>
        <v>8670147.54</v>
      </c>
      <c r="G70" s="42">
        <v>426838.07</v>
      </c>
    </row>
    <row r="71" spans="2:7" ht="12">
      <c r="B71" s="57" t="s">
        <v>53</v>
      </c>
      <c r="C71" s="57"/>
      <c r="D71" s="57"/>
      <c r="E71" s="57"/>
      <c r="F71" s="43">
        <v>1368800</v>
      </c>
      <c r="G71" s="43">
        <v>63330.62</v>
      </c>
    </row>
    <row r="72" spans="2:7" ht="12">
      <c r="B72" s="57" t="s">
        <v>54</v>
      </c>
      <c r="C72" s="57"/>
      <c r="D72" s="57"/>
      <c r="E72" s="57"/>
      <c r="F72" s="43">
        <v>189980.15</v>
      </c>
      <c r="G72" s="43">
        <v>8739.08</v>
      </c>
    </row>
    <row r="73" spans="2:7" ht="12">
      <c r="B73" s="57" t="s">
        <v>55</v>
      </c>
      <c r="C73" s="57"/>
      <c r="D73" s="57"/>
      <c r="E73" s="57"/>
      <c r="F73" s="43">
        <v>1326632.18</v>
      </c>
      <c r="G73" s="43">
        <v>84863.66</v>
      </c>
    </row>
    <row r="74" spans="2:7" ht="12">
      <c r="B74" s="57" t="s">
        <v>56</v>
      </c>
      <c r="C74" s="57"/>
      <c r="D74" s="57"/>
      <c r="E74" s="57"/>
      <c r="F74" s="43">
        <v>3043303.18</v>
      </c>
      <c r="G74" s="43">
        <v>143798.84</v>
      </c>
    </row>
    <row r="75" spans="2:7" ht="12.75" thickBot="1">
      <c r="B75" s="57" t="s">
        <v>57</v>
      </c>
      <c r="C75" s="57"/>
      <c r="D75" s="57"/>
      <c r="E75" s="57"/>
      <c r="F75" s="43">
        <v>2741432.03</v>
      </c>
      <c r="G75" s="43">
        <v>126105.87</v>
      </c>
    </row>
    <row r="76" spans="2:7" ht="12.75" thickBot="1">
      <c r="B76" s="55" t="s">
        <v>81</v>
      </c>
      <c r="C76" s="55"/>
      <c r="D76" s="55"/>
      <c r="E76" s="55"/>
      <c r="F76" s="40">
        <f>F70</f>
        <v>8670147.54</v>
      </c>
      <c r="G76" s="40">
        <v>426838.07</v>
      </c>
    </row>
    <row r="78" spans="2:6" ht="48" customHeight="1" thickBot="1">
      <c r="B78" s="56" t="s">
        <v>82</v>
      </c>
      <c r="C78" s="56"/>
      <c r="D78" s="56"/>
      <c r="E78" s="56"/>
      <c r="F78" s="56"/>
    </row>
    <row r="79" spans="2:6" ht="24.75" thickBot="1">
      <c r="B79" s="5" t="s">
        <v>5</v>
      </c>
      <c r="C79" s="6" t="s">
        <v>28</v>
      </c>
      <c r="D79" s="6" t="s">
        <v>83</v>
      </c>
      <c r="E79" s="6" t="s">
        <v>84</v>
      </c>
      <c r="F79" s="7" t="s">
        <v>51</v>
      </c>
    </row>
    <row r="80" spans="2:6" ht="12">
      <c r="B80" s="8">
        <v>1</v>
      </c>
      <c r="C80" s="23" t="s">
        <v>85</v>
      </c>
      <c r="D80" s="44"/>
      <c r="E80" s="24">
        <v>161949.19</v>
      </c>
      <c r="F80" s="45"/>
    </row>
    <row r="81" spans="2:8" ht="36.75">
      <c r="B81" s="8">
        <v>2</v>
      </c>
      <c r="C81" s="23" t="s">
        <v>96</v>
      </c>
      <c r="D81" s="44"/>
      <c r="E81" s="24">
        <v>100163.57</v>
      </c>
      <c r="F81" s="45"/>
      <c r="G81" s="51"/>
      <c r="H81" s="51"/>
    </row>
    <row r="82" spans="2:6" ht="24">
      <c r="B82" s="8">
        <v>3</v>
      </c>
      <c r="C82" s="23" t="s">
        <v>86</v>
      </c>
      <c r="D82" s="24">
        <v>99939.28</v>
      </c>
      <c r="E82" s="24">
        <v>92834.41</v>
      </c>
      <c r="F82" s="45"/>
    </row>
    <row r="83" spans="2:6" ht="48">
      <c r="B83" s="8">
        <v>4</v>
      </c>
      <c r="C83" s="23" t="s">
        <v>87</v>
      </c>
      <c r="D83" s="24">
        <v>110256.72</v>
      </c>
      <c r="E83" s="24">
        <v>117252.42</v>
      </c>
      <c r="F83" s="45"/>
    </row>
    <row r="84" spans="2:6" ht="24.75" thickBot="1">
      <c r="B84" s="8">
        <v>5</v>
      </c>
      <c r="C84" s="23" t="s">
        <v>88</v>
      </c>
      <c r="D84" s="28">
        <v>0</v>
      </c>
      <c r="E84" s="28">
        <v>0</v>
      </c>
      <c r="F84" s="45"/>
    </row>
    <row r="85" spans="2:6" ht="12.75" thickBot="1">
      <c r="B85" s="32"/>
      <c r="C85" s="33" t="s">
        <v>48</v>
      </c>
      <c r="D85" s="34">
        <v>210196</v>
      </c>
      <c r="E85" s="34">
        <f>SUM(E80:E84)</f>
        <v>472199.59</v>
      </c>
      <c r="F85" s="40">
        <v>426838.07</v>
      </c>
    </row>
    <row r="87" spans="2:6" ht="12">
      <c r="B87" s="53" t="s">
        <v>89</v>
      </c>
      <c r="C87" s="53"/>
      <c r="D87" s="53"/>
      <c r="E87" s="46">
        <f>E85</f>
        <v>472199.59</v>
      </c>
      <c r="F87" t="s">
        <v>90</v>
      </c>
    </row>
    <row r="88" spans="2:6" ht="12">
      <c r="B88" s="53" t="s">
        <v>91</v>
      </c>
      <c r="C88" s="53"/>
      <c r="D88" s="53"/>
      <c r="E88" s="47">
        <v>0</v>
      </c>
      <c r="F88" s="4" t="s">
        <v>90</v>
      </c>
    </row>
    <row r="89" spans="2:6" ht="12">
      <c r="B89" s="53" t="s">
        <v>92</v>
      </c>
      <c r="C89" s="53"/>
      <c r="D89" s="53"/>
      <c r="E89" s="46">
        <v>426838.07</v>
      </c>
      <c r="F89" s="48" t="s">
        <v>90</v>
      </c>
    </row>
    <row r="90" spans="2:6" ht="12">
      <c r="B90" s="53" t="s">
        <v>93</v>
      </c>
      <c r="C90" s="53"/>
      <c r="D90" s="53"/>
      <c r="E90" s="46">
        <f>E87-E89</f>
        <v>45361.52000000002</v>
      </c>
      <c r="F90" s="48" t="s">
        <v>90</v>
      </c>
    </row>
    <row r="91" spans="2:6" ht="12">
      <c r="B91" s="54" t="s">
        <v>94</v>
      </c>
      <c r="C91" s="54"/>
      <c r="D91" s="54"/>
      <c r="E91" s="49"/>
      <c r="F91" s="48"/>
    </row>
  </sheetData>
  <mergeCells count="56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5:F25"/>
    <mergeCell ref="B37:D37"/>
    <mergeCell ref="B39:F40"/>
    <mergeCell ref="G39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6:F66"/>
    <mergeCell ref="B74:E74"/>
    <mergeCell ref="B75:E75"/>
    <mergeCell ref="B68:E69"/>
    <mergeCell ref="F68:F69"/>
    <mergeCell ref="B70:E70"/>
    <mergeCell ref="B71:E71"/>
    <mergeCell ref="G68:G69"/>
    <mergeCell ref="B89:D89"/>
    <mergeCell ref="B90:D90"/>
    <mergeCell ref="B91:D91"/>
    <mergeCell ref="B76:E76"/>
    <mergeCell ref="B78:F78"/>
    <mergeCell ref="B87:D87"/>
    <mergeCell ref="B88:D88"/>
    <mergeCell ref="B72:E72"/>
    <mergeCell ref="B73:E73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2012-04-12T09:35:05Z</cp:lastPrinted>
  <dcterms:created xsi:type="dcterms:W3CDTF">2012-03-30T04:20:00Z</dcterms:created>
  <dcterms:modified xsi:type="dcterms:W3CDTF">2012-04-12T09:35:07Z</dcterms:modified>
  <cp:category/>
  <cp:version/>
  <cp:contentType/>
  <cp:contentStatus/>
  <cp:revision>1</cp:revision>
</cp:coreProperties>
</file>