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<sst xmlns="http://schemas.openxmlformats.org/spreadsheetml/2006/main" count="111" uniqueCount="96">
  <si>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</si>
  <si>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</si>
  <si>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</si>
  <si>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</si>
  <si>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Ключевская, 14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</si>
  <si>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</si>
  <si>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</si>
  <si>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</si>
  <si>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</si>
  <si>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</si>
  <si>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</si>
  <si>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</si>
  <si>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</si>
  <si>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</si>
  <si>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</si>
  <si>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</si>
  <si>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</si>
  <si>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</si>
  <si>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</si>
  <si>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</si>
  <si>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</si>
  <si>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</si>
  <si>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</si>
  <si>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</si>
  <si>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</si>
  <si>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6 651,800
194,08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</si>
  <si>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</si>
  <si>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</si>
  <si>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</si>
  <si>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</si>
  <si>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</si>
  <si>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</si>
  <si>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</si>
  <si>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</si>
  <si>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</si>
  <si>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</si>
  <si>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</si>
  <si>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</si>
  <si>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</si>
  <si>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</si>
  <si>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</si>
  <si>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</si>
  <si>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</si>
  <si>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</si>
  <si>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</si>
  <si>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</si>
  <si>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</si>
  <si>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</si>
  <si>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</si>
  <si>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</si>
  <si>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</si>
  <si>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</si>
  <si>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</si>
  <si>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</si>
  <si>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</si>
  <si>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</si>
  <si>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</si>
  <si>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>Капитальный ремонт</t>
  </si>
  <si>
    <t>Замена лифтового оборудования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</si>
  <si>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</si>
  <si>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</si>
  <si>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</si>
  <si>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</si>
  <si>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</si>
  <si>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</si>
  <si>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</si>
  <si>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</si>
  <si>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</si>
  <si>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</si>
  <si>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</si>
  <si>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</si>
  <si>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</si>
  <si>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</si>
  <si>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</si>
  <si>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</si>
  <si>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</si>
  <si>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</si>
  <si>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</si>
  <si>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</si>
  <si>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</si>
  <si>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</si>
  <si>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</si>
  <si>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</si>
  <si>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</si>
  <si>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</si>
  <si>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</si>
  <si>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</si>
  <si>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</si>
  <si>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</si>
  <si>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</si>
  <si>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</si>
  <si>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</si>
  <si>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</si>
  <si>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</si>
  <si>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</si>
  <si>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в т.ч. доля собственников,руб.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</si>
</sst>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7" fillId="0" borderId="5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2" fontId="7" fillId="4" borderId="2" xfId="0" applyNumberFormat="1" applyFont="1" applyAlignment="1">
      <alignment horizontal="left" indent="1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4" fontId="6" fillId="0" borderId="0" xfId="0" applyNumberFormat="1" applyFont="1" applyBorder="1" applyAlignment="1">
      <alignment horizontal="left" indent="1"/>
    </xf>
    <xf numFmtId="4" fontId="3" fillId="7" borderId="5" xfId="0" applyNumberFormat="1" applyFont="1" applyAlignment="1">
      <alignment horizontal="left" wrapText="1" indent="1"/>
    </xf>
    <xf numFmtId="4" fontId="7" fillId="3" borderId="5" xfId="0" applyNumberFormat="1" applyFont="1" applyAlignment="1">
      <alignment horizontal="left" wrapText="1" indent="1"/>
    </xf>
    <xf numFmtId="0" fontId="6" fillId="0" borderId="6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0" fontId="7" fillId="2" borderId="3" xfId="0" applyNumberFormat="1" applyFont="1" applyAlignment="1">
      <alignment horizontal="center" vertical="center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3" fillId="7" borderId="5" xfId="0" applyNumberFormat="1" applyFont="1" applyAlignment="1">
      <alignment horizontal="left" wrapText="1" indent="1"/>
    </xf>
    <xf numFmtId="0" fontId="7" fillId="3" borderId="5" xfId="0" applyNumberFormat="1" applyFont="1" applyAlignment="1">
      <alignment horizontal="left" wrapText="1" indent="2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90"/>
  <sheetViews>
    <sheetView tabSelected="1" workbookViewId="0" topLeftCell="A76">
      <selection activeCell="G80" sqref="G80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4" t="s">
        <v>0</v>
      </c>
      <c r="C1" s="54"/>
      <c r="D1" s="54"/>
      <c r="E1" s="54"/>
      <c r="F1" s="54"/>
    </row>
    <row r="3" spans="2:6" ht="45.75" customHeight="1">
      <c r="B3" s="55" t="s">
        <v>1</v>
      </c>
      <c r="C3" s="55"/>
      <c r="D3" s="55"/>
      <c r="E3" s="55"/>
      <c r="F3" s="55"/>
    </row>
    <row r="4" spans="2:4" ht="14.25" customHeight="1">
      <c r="B4" s="56" t="s">
        <v>2</v>
      </c>
      <c r="C4" s="56"/>
      <c r="D4" s="56"/>
    </row>
    <row r="5" spans="2:4" ht="11.25" hidden="1">
      <c r="B5" s="57"/>
      <c r="C5" s="57"/>
      <c r="D5" s="57"/>
    </row>
    <row r="6" spans="2:6" ht="15.75">
      <c r="B6" s="2" t="s">
        <v>3</v>
      </c>
      <c r="C6" s="58" t="s">
        <v>4</v>
      </c>
      <c r="D6" s="58"/>
      <c r="E6" s="58"/>
      <c r="F6" s="3"/>
    </row>
    <row r="7" ht="1.5" customHeight="1"/>
    <row r="8" spans="4:5" ht="2.25" customHeight="1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4082.5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3072.9</v>
      </c>
    </row>
    <row r="12" spans="2:7" ht="12" customHeight="1">
      <c r="B12" s="8">
        <v>3</v>
      </c>
      <c r="C12" s="9" t="s">
        <v>12</v>
      </c>
      <c r="D12" s="10" t="s">
        <v>13</v>
      </c>
      <c r="E12" s="13">
        <v>37.3</v>
      </c>
      <c r="G12" s="43"/>
    </row>
    <row r="13" spans="2:5" ht="12" customHeight="1">
      <c r="B13" s="14">
        <v>4</v>
      </c>
      <c r="C13" s="15" t="s">
        <v>14</v>
      </c>
      <c r="D13" s="16" t="s">
        <v>13</v>
      </c>
      <c r="E13" s="17">
        <v>62.7</v>
      </c>
    </row>
    <row r="15" spans="2:6" ht="12.75" customHeight="1">
      <c r="B15" s="59" t="s">
        <v>15</v>
      </c>
      <c r="C15" s="59"/>
      <c r="D15" s="59"/>
      <c r="E15" s="59"/>
      <c r="F15" s="59"/>
    </row>
    <row r="16" spans="2:7" ht="12" customHeight="1">
      <c r="B16" s="60" t="s">
        <v>5</v>
      </c>
      <c r="C16" s="61" t="s">
        <v>16</v>
      </c>
      <c r="D16" s="62" t="s">
        <v>17</v>
      </c>
      <c r="E16" s="62"/>
      <c r="F16" s="63" t="s">
        <v>18</v>
      </c>
      <c r="G16" s="53" t="s">
        <v>19</v>
      </c>
    </row>
    <row r="17" spans="2:7" ht="12" customHeight="1">
      <c r="B17" s="60"/>
      <c r="C17" s="61"/>
      <c r="D17" s="18" t="s">
        <v>20</v>
      </c>
      <c r="E17" s="18" t="s">
        <v>21</v>
      </c>
      <c r="F17" s="63"/>
      <c r="G17" s="53"/>
    </row>
    <row r="18" spans="2:7" ht="12" customHeight="1">
      <c r="B18" s="8">
        <v>1</v>
      </c>
      <c r="C18" s="19" t="s">
        <v>22</v>
      </c>
      <c r="D18" s="20"/>
      <c r="E18" s="21">
        <f>E19+E20+E21+E22+E23</f>
        <v>2419168.2408000003</v>
      </c>
      <c r="F18" s="21">
        <f>F19+F20+F21+F22+F23</f>
        <v>2423152.7199999997</v>
      </c>
      <c r="G18" s="22">
        <f>G19+G20+G21+G22+G23</f>
        <v>3984.479200000089</v>
      </c>
    </row>
    <row r="19" spans="2:7" ht="12" customHeight="1">
      <c r="B19" s="8">
        <v>2</v>
      </c>
      <c r="C19" s="23" t="s">
        <v>23</v>
      </c>
      <c r="D19" s="24">
        <v>1042.62</v>
      </c>
      <c r="E19" s="24">
        <v>1074464.51</v>
      </c>
      <c r="F19" s="24">
        <v>977521.24</v>
      </c>
      <c r="G19" s="25">
        <f>F19-E19</f>
        <v>-96943.27000000002</v>
      </c>
    </row>
    <row r="20" spans="2:7" ht="24" customHeight="1">
      <c r="B20" s="8">
        <v>3</v>
      </c>
      <c r="C20" s="23" t="s">
        <v>24</v>
      </c>
      <c r="D20" s="26" t="s">
        <v>25</v>
      </c>
      <c r="E20" s="24">
        <v>395125.63</v>
      </c>
      <c r="F20" s="24">
        <v>564873.04</v>
      </c>
      <c r="G20" s="25">
        <f aca="true" t="shared" si="0" ref="G20:G25">F20-E20</f>
        <v>169747.41000000003</v>
      </c>
    </row>
    <row r="21" spans="2:11" ht="12" customHeight="1">
      <c r="B21" s="8">
        <v>4</v>
      </c>
      <c r="C21" s="23" t="s">
        <v>26</v>
      </c>
      <c r="D21" s="24">
        <v>11528.63</v>
      </c>
      <c r="E21" s="24">
        <f>D21*20.8</f>
        <v>239795.504</v>
      </c>
      <c r="F21" s="24">
        <v>225774.75</v>
      </c>
      <c r="G21" s="25">
        <f t="shared" si="0"/>
        <v>-14020.753999999986</v>
      </c>
      <c r="I21" s="44"/>
      <c r="J21" s="44"/>
      <c r="K21" s="44"/>
    </row>
    <row r="22" spans="2:11" ht="12" customHeight="1">
      <c r="B22" s="8">
        <v>5</v>
      </c>
      <c r="C22" s="23" t="s">
        <v>27</v>
      </c>
      <c r="D22" s="24">
        <f>D21+6651.8</f>
        <v>18180.43</v>
      </c>
      <c r="E22" s="24">
        <f>D22*10.76</f>
        <v>195621.4268</v>
      </c>
      <c r="F22" s="24">
        <v>204715.17</v>
      </c>
      <c r="G22" s="25">
        <f t="shared" si="0"/>
        <v>9093.743200000026</v>
      </c>
      <c r="I22" s="44"/>
      <c r="J22" s="44"/>
      <c r="K22" s="44"/>
    </row>
    <row r="23" spans="2:11" ht="12" customHeight="1">
      <c r="B23" s="8">
        <v>6</v>
      </c>
      <c r="C23" s="23" t="s">
        <v>28</v>
      </c>
      <c r="D23" s="24">
        <v>406605</v>
      </c>
      <c r="E23" s="24">
        <v>514161.17</v>
      </c>
      <c r="F23" s="24">
        <v>450268.52</v>
      </c>
      <c r="G23" s="25">
        <f t="shared" si="0"/>
        <v>-63892.649999999965</v>
      </c>
      <c r="I23" s="44"/>
      <c r="J23" s="45"/>
      <c r="K23" s="44"/>
    </row>
    <row r="24" spans="2:11" ht="12" customHeight="1" hidden="1">
      <c r="B24" s="27" t="s">
        <v>29</v>
      </c>
      <c r="C24" s="26" t="s">
        <v>30</v>
      </c>
      <c r="D24" s="28">
        <v>0</v>
      </c>
      <c r="E24" s="28">
        <v>0</v>
      </c>
      <c r="F24" s="28">
        <v>0</v>
      </c>
      <c r="G24" s="25">
        <f t="shared" si="0"/>
        <v>0</v>
      </c>
      <c r="I24" s="44"/>
      <c r="J24" s="44"/>
      <c r="K24" s="44"/>
    </row>
    <row r="25" spans="2:11" ht="12" customHeight="1" thickBot="1">
      <c r="B25" s="14">
        <v>7</v>
      </c>
      <c r="C25" s="30" t="s">
        <v>31</v>
      </c>
      <c r="D25" s="31">
        <v>0</v>
      </c>
      <c r="E25" s="31">
        <v>0</v>
      </c>
      <c r="F25" s="31">
        <v>0</v>
      </c>
      <c r="G25" s="25">
        <f t="shared" si="0"/>
        <v>0</v>
      </c>
      <c r="I25" s="44"/>
      <c r="J25" s="44"/>
      <c r="K25" s="44"/>
    </row>
    <row r="26" spans="9:11" ht="11.25">
      <c r="I26" s="44"/>
      <c r="J26" s="44"/>
      <c r="K26" s="44"/>
    </row>
    <row r="27" spans="2:6" ht="24.75" customHeight="1">
      <c r="B27" s="59" t="s">
        <v>32</v>
      </c>
      <c r="C27" s="59"/>
      <c r="D27" s="59"/>
      <c r="E27" s="59"/>
      <c r="F27" s="59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8">
        <v>0</v>
      </c>
      <c r="E29" s="24">
        <v>724621.19</v>
      </c>
      <c r="F29" s="24">
        <v>581795.06</v>
      </c>
      <c r="G29" s="25">
        <v>142826.13</v>
      </c>
    </row>
    <row r="30" spans="2:7" ht="12" customHeight="1">
      <c r="B30" s="8">
        <v>2</v>
      </c>
      <c r="C30" s="19" t="s">
        <v>22</v>
      </c>
      <c r="D30" s="32">
        <v>0</v>
      </c>
      <c r="E30" s="21">
        <v>2423152.72</v>
      </c>
      <c r="F30" s="21">
        <v>1878529.6</v>
      </c>
      <c r="G30" s="22">
        <v>544623.12</v>
      </c>
    </row>
    <row r="31" spans="2:7" ht="12" customHeight="1">
      <c r="B31" s="27" t="s">
        <v>39</v>
      </c>
      <c r="C31" s="23" t="s">
        <v>40</v>
      </c>
      <c r="D31" s="28">
        <v>0</v>
      </c>
      <c r="E31" s="24">
        <v>977521.24</v>
      </c>
      <c r="F31" s="24">
        <v>733777.83</v>
      </c>
      <c r="G31" s="25">
        <v>243743.41</v>
      </c>
    </row>
    <row r="32" spans="2:7" ht="12" customHeight="1">
      <c r="B32" s="27" t="s">
        <v>41</v>
      </c>
      <c r="C32" s="23" t="s">
        <v>42</v>
      </c>
      <c r="D32" s="28">
        <v>0</v>
      </c>
      <c r="E32" s="24">
        <v>564873.04</v>
      </c>
      <c r="F32" s="24">
        <v>444594.9</v>
      </c>
      <c r="G32" s="25">
        <v>120278.14</v>
      </c>
    </row>
    <row r="33" spans="2:7" ht="12" customHeight="1">
      <c r="B33" s="27" t="s">
        <v>43</v>
      </c>
      <c r="C33" s="23" t="s">
        <v>44</v>
      </c>
      <c r="D33" s="28">
        <v>0</v>
      </c>
      <c r="E33" s="24">
        <v>225774.75</v>
      </c>
      <c r="F33" s="24">
        <v>177350.58</v>
      </c>
      <c r="G33" s="25">
        <v>48424.17</v>
      </c>
    </row>
    <row r="34" spans="2:7" ht="12" customHeight="1">
      <c r="B34" s="27" t="s">
        <v>45</v>
      </c>
      <c r="C34" s="23" t="s">
        <v>46</v>
      </c>
      <c r="D34" s="28">
        <v>0</v>
      </c>
      <c r="E34" s="24">
        <v>204715.17</v>
      </c>
      <c r="F34" s="24">
        <v>160776.42</v>
      </c>
      <c r="G34" s="25">
        <v>43938.75</v>
      </c>
    </row>
    <row r="35" spans="2:7" ht="12" customHeight="1">
      <c r="B35" s="27" t="s">
        <v>47</v>
      </c>
      <c r="C35" s="23" t="s">
        <v>48</v>
      </c>
      <c r="D35" s="28">
        <v>0</v>
      </c>
      <c r="E35" s="24">
        <v>450268.52</v>
      </c>
      <c r="F35" s="24">
        <v>362029.87</v>
      </c>
      <c r="G35" s="25">
        <v>88238.65</v>
      </c>
    </row>
    <row r="36" spans="2:7" ht="12" customHeight="1">
      <c r="B36" s="27" t="s">
        <v>49</v>
      </c>
      <c r="C36" s="23" t="s">
        <v>50</v>
      </c>
      <c r="D36" s="28">
        <v>0</v>
      </c>
      <c r="E36" s="28">
        <v>0</v>
      </c>
      <c r="F36" s="28">
        <v>0</v>
      </c>
      <c r="G36" s="29">
        <v>0</v>
      </c>
    </row>
    <row r="37" spans="2:7" ht="12" customHeight="1">
      <c r="B37" s="27" t="s">
        <v>51</v>
      </c>
      <c r="C37" s="23" t="s">
        <v>52</v>
      </c>
      <c r="D37" s="28">
        <v>0</v>
      </c>
      <c r="E37" s="28">
        <v>0</v>
      </c>
      <c r="F37" s="28">
        <v>0</v>
      </c>
      <c r="G37" s="29">
        <v>0</v>
      </c>
    </row>
    <row r="38" spans="2:7" ht="12.75" thickBot="1">
      <c r="B38" s="33"/>
      <c r="C38" s="34" t="s">
        <v>53</v>
      </c>
      <c r="D38" s="35">
        <v>0</v>
      </c>
      <c r="E38" s="36">
        <v>3147773.91</v>
      </c>
      <c r="F38" s="36">
        <v>2460324.66</v>
      </c>
      <c r="G38" s="37">
        <v>687449.25</v>
      </c>
    </row>
    <row r="39" ht="13.5" thickBot="1">
      <c r="B39" s="1" t="s">
        <v>54</v>
      </c>
    </row>
    <row r="40" spans="2:7" ht="24" customHeight="1">
      <c r="B40" s="60" t="s">
        <v>55</v>
      </c>
      <c r="C40" s="60"/>
      <c r="D40" s="60"/>
      <c r="E40" s="60"/>
      <c r="F40" s="60"/>
      <c r="G40" s="53" t="s">
        <v>56</v>
      </c>
    </row>
    <row r="41" spans="2:7" ht="7.5" customHeight="1">
      <c r="B41" s="60"/>
      <c r="C41" s="60"/>
      <c r="D41" s="60"/>
      <c r="E41" s="60"/>
      <c r="F41" s="60"/>
      <c r="G41" s="53"/>
    </row>
    <row r="42" spans="1:7" s="38" customFormat="1" ht="12" customHeight="1">
      <c r="A42" s="39"/>
      <c r="B42" s="64" t="s">
        <v>57</v>
      </c>
      <c r="C42" s="64"/>
      <c r="D42" s="64"/>
      <c r="E42" s="64"/>
      <c r="F42" s="64"/>
      <c r="G42" s="40">
        <v>137000</v>
      </c>
    </row>
    <row r="43" spans="1:7" s="38" customFormat="1" ht="12" customHeight="1" outlineLevel="1">
      <c r="A43" s="39"/>
      <c r="B43" s="65" t="s">
        <v>58</v>
      </c>
      <c r="C43" s="65"/>
      <c r="D43" s="65"/>
      <c r="E43" s="65"/>
      <c r="F43" s="65"/>
      <c r="G43" s="41">
        <v>137000</v>
      </c>
    </row>
    <row r="44" spans="1:7" s="38" customFormat="1" ht="12" customHeight="1">
      <c r="A44" s="39"/>
      <c r="B44" s="64" t="s">
        <v>59</v>
      </c>
      <c r="C44" s="64"/>
      <c r="D44" s="64"/>
      <c r="E44" s="64"/>
      <c r="F44" s="64"/>
      <c r="G44" s="40">
        <f>G45+G49+G53+G56+G60</f>
        <v>737601.4432</v>
      </c>
    </row>
    <row r="45" spans="1:7" s="38" customFormat="1" ht="12" customHeight="1" outlineLevel="1">
      <c r="A45" s="39"/>
      <c r="B45" s="64" t="s">
        <v>60</v>
      </c>
      <c r="C45" s="64"/>
      <c r="D45" s="64"/>
      <c r="E45" s="64"/>
      <c r="F45" s="64"/>
      <c r="G45" s="40">
        <f>G46+G47+G48</f>
        <v>222529.8232</v>
      </c>
    </row>
    <row r="46" spans="1:7" s="38" customFormat="1" ht="23.25" customHeight="1" outlineLevel="2">
      <c r="A46" s="39"/>
      <c r="B46" s="65" t="s">
        <v>61</v>
      </c>
      <c r="C46" s="65"/>
      <c r="D46" s="65"/>
      <c r="E46" s="65"/>
      <c r="F46" s="65"/>
      <c r="G46" s="41">
        <v>47207.88</v>
      </c>
    </row>
    <row r="47" spans="1:7" s="38" customFormat="1" ht="12" customHeight="1" outlineLevel="2">
      <c r="A47" s="39"/>
      <c r="B47" s="65" t="s">
        <v>62</v>
      </c>
      <c r="C47" s="65"/>
      <c r="D47" s="65"/>
      <c r="E47" s="65"/>
      <c r="F47" s="65"/>
      <c r="G47" s="41">
        <v>38943.16</v>
      </c>
    </row>
    <row r="48" spans="1:7" s="38" customFormat="1" ht="23.25" customHeight="1" outlineLevel="2">
      <c r="A48" s="39"/>
      <c r="B48" s="65" t="s">
        <v>63</v>
      </c>
      <c r="C48" s="65"/>
      <c r="D48" s="65"/>
      <c r="E48" s="65"/>
      <c r="F48" s="65"/>
      <c r="G48" s="41">
        <f>9631.27*1.18*12</f>
        <v>136378.7832</v>
      </c>
    </row>
    <row r="49" spans="1:7" s="38" customFormat="1" ht="12" customHeight="1" outlineLevel="1">
      <c r="A49" s="39"/>
      <c r="B49" s="64" t="s">
        <v>64</v>
      </c>
      <c r="C49" s="64"/>
      <c r="D49" s="64"/>
      <c r="E49" s="64"/>
      <c r="F49" s="64"/>
      <c r="G49" s="40">
        <v>128763.6</v>
      </c>
    </row>
    <row r="50" spans="1:7" s="38" customFormat="1" ht="12" customHeight="1" outlineLevel="2">
      <c r="A50" s="39"/>
      <c r="B50" s="65" t="s">
        <v>65</v>
      </c>
      <c r="C50" s="65"/>
      <c r="D50" s="65"/>
      <c r="E50" s="65"/>
      <c r="F50" s="65"/>
      <c r="G50" s="41">
        <v>74664.98</v>
      </c>
    </row>
    <row r="51" spans="1:7" s="38" customFormat="1" ht="12" customHeight="1" outlineLevel="2">
      <c r="A51" s="39"/>
      <c r="B51" s="65" t="s">
        <v>66</v>
      </c>
      <c r="C51" s="65"/>
      <c r="D51" s="65"/>
      <c r="E51" s="65"/>
      <c r="F51" s="65"/>
      <c r="G51" s="41">
        <v>38296.23</v>
      </c>
    </row>
    <row r="52" spans="1:7" s="38" customFormat="1" ht="12" customHeight="1" outlineLevel="2">
      <c r="A52" s="39"/>
      <c r="B52" s="65" t="s">
        <v>67</v>
      </c>
      <c r="C52" s="65"/>
      <c r="D52" s="65"/>
      <c r="E52" s="65"/>
      <c r="F52" s="65"/>
      <c r="G52" s="41">
        <v>15802.39</v>
      </c>
    </row>
    <row r="53" spans="1:7" s="38" customFormat="1" ht="12" customHeight="1" outlineLevel="1">
      <c r="A53" s="39"/>
      <c r="B53" s="64" t="s">
        <v>68</v>
      </c>
      <c r="C53" s="64"/>
      <c r="D53" s="64"/>
      <c r="E53" s="64"/>
      <c r="F53" s="64"/>
      <c r="G53" s="40">
        <v>209137.9</v>
      </c>
    </row>
    <row r="54" spans="1:7" s="38" customFormat="1" ht="12" customHeight="1" outlineLevel="2">
      <c r="A54" s="39"/>
      <c r="B54" s="65" t="s">
        <v>69</v>
      </c>
      <c r="C54" s="65"/>
      <c r="D54" s="65"/>
      <c r="E54" s="65"/>
      <c r="F54" s="65"/>
      <c r="G54" s="41">
        <v>180050.45</v>
      </c>
    </row>
    <row r="55" spans="1:7" s="38" customFormat="1" ht="12" customHeight="1" outlineLevel="2">
      <c r="A55" s="39"/>
      <c r="B55" s="65" t="s">
        <v>70</v>
      </c>
      <c r="C55" s="65"/>
      <c r="D55" s="65"/>
      <c r="E55" s="65"/>
      <c r="F55" s="65"/>
      <c r="G55" s="41">
        <v>29087.45</v>
      </c>
    </row>
    <row r="56" spans="1:7" s="38" customFormat="1" ht="12" customHeight="1" outlineLevel="1">
      <c r="A56" s="39"/>
      <c r="B56" s="64" t="s">
        <v>71</v>
      </c>
      <c r="C56" s="64"/>
      <c r="D56" s="64"/>
      <c r="E56" s="64"/>
      <c r="F56" s="64"/>
      <c r="G56" s="40">
        <v>106710.12</v>
      </c>
    </row>
    <row r="57" spans="1:7" s="38" customFormat="1" ht="12" customHeight="1" outlineLevel="2">
      <c r="A57" s="39"/>
      <c r="B57" s="65" t="s">
        <v>72</v>
      </c>
      <c r="C57" s="65"/>
      <c r="D57" s="65"/>
      <c r="E57" s="65"/>
      <c r="F57" s="65"/>
      <c r="G57" s="41">
        <v>31329.09</v>
      </c>
    </row>
    <row r="58" spans="1:7" s="38" customFormat="1" ht="12" customHeight="1" outlineLevel="2">
      <c r="A58" s="39"/>
      <c r="B58" s="65" t="s">
        <v>73</v>
      </c>
      <c r="C58" s="65"/>
      <c r="D58" s="65"/>
      <c r="E58" s="65"/>
      <c r="F58" s="65"/>
      <c r="G58" s="41">
        <v>66650.11</v>
      </c>
    </row>
    <row r="59" spans="1:7" s="38" customFormat="1" ht="12" customHeight="1" outlineLevel="2">
      <c r="A59" s="39"/>
      <c r="B59" s="65" t="s">
        <v>74</v>
      </c>
      <c r="C59" s="65"/>
      <c r="D59" s="65"/>
      <c r="E59" s="65"/>
      <c r="F59" s="65"/>
      <c r="G59" s="41">
        <v>8730.92</v>
      </c>
    </row>
    <row r="60" spans="1:7" s="38" customFormat="1" ht="12" customHeight="1" outlineLevel="1">
      <c r="A60" s="39"/>
      <c r="B60" s="64" t="s">
        <v>75</v>
      </c>
      <c r="C60" s="64"/>
      <c r="D60" s="64"/>
      <c r="E60" s="64"/>
      <c r="F60" s="64"/>
      <c r="G60" s="40">
        <f>G61</f>
        <v>70460</v>
      </c>
    </row>
    <row r="61" spans="1:7" s="38" customFormat="1" ht="12" customHeight="1" outlineLevel="2">
      <c r="A61" s="39"/>
      <c r="B61" s="65" t="s">
        <v>76</v>
      </c>
      <c r="C61" s="65"/>
      <c r="D61" s="65"/>
      <c r="E61" s="65"/>
      <c r="F61" s="65"/>
      <c r="G61" s="41">
        <f>((2522+2522)*4)+((3142.75+3142.75)*8)</f>
        <v>70460</v>
      </c>
    </row>
    <row r="62" spans="1:7" s="38" customFormat="1" ht="12" customHeight="1">
      <c r="A62" s="39"/>
      <c r="B62" s="66" t="s">
        <v>77</v>
      </c>
      <c r="C62" s="66"/>
      <c r="D62" s="66"/>
      <c r="E62" s="66"/>
      <c r="F62" s="66"/>
      <c r="G62" s="42">
        <f>G42+G44</f>
        <v>874601.4432</v>
      </c>
    </row>
    <row r="64" spans="2:6" ht="32.25" customHeight="1">
      <c r="B64" s="55" t="s">
        <v>78</v>
      </c>
      <c r="C64" s="55"/>
      <c r="D64" s="55"/>
      <c r="E64" s="55"/>
      <c r="F64" s="55"/>
    </row>
    <row r="65" spans="2:6" ht="13.5" thickBot="1">
      <c r="B65" s="1" t="s">
        <v>79</v>
      </c>
      <c r="E65" s="3"/>
      <c r="F65" s="4"/>
    </row>
    <row r="66" spans="2:7" ht="12" customHeight="1" thickBot="1">
      <c r="B66" s="60" t="s">
        <v>80</v>
      </c>
      <c r="C66" s="60"/>
      <c r="D66" s="60"/>
      <c r="E66" s="60"/>
      <c r="F66" s="53" t="s">
        <v>56</v>
      </c>
      <c r="G66" s="53" t="s">
        <v>95</v>
      </c>
    </row>
    <row r="67" spans="2:7" ht="12" customHeight="1" thickBot="1">
      <c r="B67" s="60"/>
      <c r="C67" s="60"/>
      <c r="D67" s="60"/>
      <c r="E67" s="60"/>
      <c r="F67" s="53"/>
      <c r="G67" s="53"/>
    </row>
    <row r="68" spans="2:7" ht="12.75">
      <c r="B68" s="67" t="s">
        <v>57</v>
      </c>
      <c r="C68" s="67"/>
      <c r="D68" s="67"/>
      <c r="E68" s="67"/>
      <c r="F68" s="46">
        <f>F69</f>
        <v>1507000</v>
      </c>
      <c r="G68" s="46">
        <v>137000</v>
      </c>
    </row>
    <row r="69" spans="2:7" ht="12.75" thickBot="1">
      <c r="B69" s="68" t="s">
        <v>58</v>
      </c>
      <c r="C69" s="68"/>
      <c r="D69" s="68"/>
      <c r="E69" s="68"/>
      <c r="F69" s="47">
        <v>1507000</v>
      </c>
      <c r="G69" s="47">
        <v>137000</v>
      </c>
    </row>
    <row r="70" spans="2:7" ht="12.75" thickBot="1">
      <c r="B70" s="69" t="s">
        <v>81</v>
      </c>
      <c r="C70" s="69"/>
      <c r="D70" s="69"/>
      <c r="E70" s="69"/>
      <c r="F70" s="42">
        <f>F69</f>
        <v>1507000</v>
      </c>
      <c r="G70" s="42">
        <v>137000</v>
      </c>
    </row>
    <row r="72" spans="2:6" ht="13.5" thickBot="1">
      <c r="B72" s="59" t="s">
        <v>82</v>
      </c>
      <c r="C72" s="59"/>
      <c r="D72" s="59"/>
      <c r="E72" s="59"/>
      <c r="F72" s="59"/>
    </row>
    <row r="73" spans="2:6" ht="24.75" thickBot="1">
      <c r="B73" s="5" t="s">
        <v>5</v>
      </c>
      <c r="C73" s="6" t="s">
        <v>33</v>
      </c>
      <c r="D73" s="6" t="s">
        <v>83</v>
      </c>
      <c r="E73" s="6" t="s">
        <v>84</v>
      </c>
      <c r="F73" s="7" t="s">
        <v>56</v>
      </c>
    </row>
    <row r="74" spans="2:6" ht="12">
      <c r="B74" s="8">
        <v>1</v>
      </c>
      <c r="C74" s="23" t="s">
        <v>85</v>
      </c>
      <c r="D74" s="24"/>
      <c r="E74" s="24">
        <v>85796.81</v>
      </c>
      <c r="F74" s="48"/>
    </row>
    <row r="75" spans="2:6" ht="24">
      <c r="B75" s="8">
        <v>2</v>
      </c>
      <c r="C75" s="23" t="s">
        <v>86</v>
      </c>
      <c r="D75" s="24">
        <v>106759.46</v>
      </c>
      <c r="E75" s="24">
        <v>85691.8</v>
      </c>
      <c r="F75" s="48"/>
    </row>
    <row r="76" spans="2:6" ht="48">
      <c r="B76" s="8">
        <v>3</v>
      </c>
      <c r="C76" s="23" t="s">
        <v>87</v>
      </c>
      <c r="D76" s="24">
        <v>6751.2</v>
      </c>
      <c r="E76" s="24">
        <v>7587.66</v>
      </c>
      <c r="F76" s="48"/>
    </row>
    <row r="77" spans="2:6" ht="24.75" thickBot="1">
      <c r="B77" s="8">
        <v>4</v>
      </c>
      <c r="C77" s="23" t="s">
        <v>88</v>
      </c>
      <c r="D77" s="28">
        <v>0</v>
      </c>
      <c r="E77" s="28">
        <v>0</v>
      </c>
      <c r="F77" s="48"/>
    </row>
    <row r="78" spans="2:6" ht="12.75" thickBot="1">
      <c r="B78" s="33"/>
      <c r="C78" s="34" t="s">
        <v>53</v>
      </c>
      <c r="D78" s="36">
        <v>113510.66</v>
      </c>
      <c r="E78" s="36">
        <v>179076.27</v>
      </c>
      <c r="F78" s="42">
        <v>137000</v>
      </c>
    </row>
    <row r="80" spans="2:6" ht="12">
      <c r="B80" s="70" t="s">
        <v>89</v>
      </c>
      <c r="C80" s="70"/>
      <c r="D80" s="70"/>
      <c r="E80" s="49">
        <v>179076.27</v>
      </c>
      <c r="F80" t="s">
        <v>90</v>
      </c>
    </row>
    <row r="81" spans="2:6" ht="12">
      <c r="B81" s="70" t="s">
        <v>91</v>
      </c>
      <c r="C81" s="70"/>
      <c r="D81" s="70"/>
      <c r="E81" s="50">
        <v>0</v>
      </c>
      <c r="F81" s="4" t="s">
        <v>90</v>
      </c>
    </row>
    <row r="82" spans="2:6" ht="12">
      <c r="B82" s="70" t="s">
        <v>92</v>
      </c>
      <c r="C82" s="70"/>
      <c r="D82" s="70"/>
      <c r="E82" s="49">
        <v>137000</v>
      </c>
      <c r="F82" s="51" t="s">
        <v>90</v>
      </c>
    </row>
    <row r="83" spans="2:6" ht="12">
      <c r="B83" s="70" t="s">
        <v>93</v>
      </c>
      <c r="C83" s="70"/>
      <c r="D83" s="70"/>
      <c r="E83" s="49">
        <v>42076.27</v>
      </c>
      <c r="F83" s="51" t="s">
        <v>90</v>
      </c>
    </row>
    <row r="84" spans="2:6" ht="12">
      <c r="B84" s="72" t="s">
        <v>94</v>
      </c>
      <c r="C84" s="72"/>
      <c r="D84" s="72"/>
      <c r="E84" s="52"/>
      <c r="F84" s="51"/>
    </row>
    <row r="85" spans="2:6" ht="12">
      <c r="B85" s="70"/>
      <c r="C85" s="70"/>
      <c r="D85" s="70"/>
      <c r="E85" s="49"/>
      <c r="F85" s="51"/>
    </row>
    <row r="86" spans="2:6" ht="12">
      <c r="B86" s="71"/>
      <c r="C86" s="71"/>
      <c r="D86" s="71"/>
      <c r="E86" s="4"/>
      <c r="F86" s="4"/>
    </row>
    <row r="87" spans="2:6" ht="12">
      <c r="B87" s="71"/>
      <c r="C87" s="71"/>
      <c r="D87" s="4"/>
      <c r="E87" s="51"/>
      <c r="F87" s="4"/>
    </row>
    <row r="88" spans="2:6" ht="12">
      <c r="B88" s="71"/>
      <c r="C88" s="71"/>
      <c r="D88" s="51"/>
      <c r="E88" s="51"/>
      <c r="F88" s="4"/>
    </row>
    <row r="90" ht="11.25">
      <c r="E90" s="43"/>
    </row>
  </sheetData>
  <mergeCells count="52">
    <mergeCell ref="B82:D82"/>
    <mergeCell ref="B83:D83"/>
    <mergeCell ref="B88:C88"/>
    <mergeCell ref="B84:D84"/>
    <mergeCell ref="B85:D85"/>
    <mergeCell ref="B86:D86"/>
    <mergeCell ref="B87:C87"/>
    <mergeCell ref="B70:E70"/>
    <mergeCell ref="B72:F72"/>
    <mergeCell ref="B80:D80"/>
    <mergeCell ref="B81:D81"/>
    <mergeCell ref="B64:F64"/>
    <mergeCell ref="B66:E67"/>
    <mergeCell ref="B68:E68"/>
    <mergeCell ref="B69:E69"/>
    <mergeCell ref="B56:F56"/>
    <mergeCell ref="B57:F57"/>
    <mergeCell ref="B62:F62"/>
    <mergeCell ref="B58:F58"/>
    <mergeCell ref="B59:F59"/>
    <mergeCell ref="B60:F60"/>
    <mergeCell ref="B61:F61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1"/>
    <mergeCell ref="G40:G41"/>
    <mergeCell ref="B42:F42"/>
    <mergeCell ref="B43:F43"/>
    <mergeCell ref="D16:E16"/>
    <mergeCell ref="F16:F17"/>
    <mergeCell ref="G16:G17"/>
    <mergeCell ref="B27:F27"/>
    <mergeCell ref="F66:F67"/>
    <mergeCell ref="G66:G67"/>
    <mergeCell ref="B1:F1"/>
    <mergeCell ref="B3:F3"/>
    <mergeCell ref="B4:D4"/>
    <mergeCell ref="B5:D5"/>
    <mergeCell ref="C6:E6"/>
    <mergeCell ref="B15:F15"/>
    <mergeCell ref="B16:B17"/>
    <mergeCell ref="C16:C17"/>
  </mergeCells>
  <printOptions/>
  <pageMargins left="0.984251968503937" right="0.984251968503937" top="0.3937007874015748" bottom="0.3937007874015748" header="0.5118110236220472" footer="0.511811023622047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2012-04-11T06:41:52Z</cp:lastPrinted>
  <dcterms:created xsi:type="dcterms:W3CDTF">2012-02-24T11:27:14Z</dcterms:created>
  <dcterms:modified xsi:type="dcterms:W3CDTF">2012-04-11T06:41:57Z</dcterms:modified>
  <cp:category/>
  <cp:version/>
  <cp:contentType/>
  <cp:contentStatus/>
  <cp:revision>1</cp:revision>
</cp:coreProperties>
</file>