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<sst xmlns="http://schemas.openxmlformats.org/spreadsheetml/2006/main" count="109" uniqueCount="95">
  <si>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</si>
  <si>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</si>
  <si>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</si>
  <si>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</si>
  <si>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Билимбаевская, 25 корп.4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</si>
  <si>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</si>
  <si>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</si>
  <si>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</si>
  <si>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</si>
  <si>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</si>
  <si>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</si>
  <si>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</si>
  <si>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</si>
  <si>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</si>
  <si>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</si>
  <si>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</si>
  <si>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</si>
  <si>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</si>
  <si>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</si>
  <si>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</si>
  <si>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</si>
  <si>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</si>
  <si>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</si>
  <si>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</si>
  <si>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</si>
  <si>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</si>
  <si>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</si>
  <si>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</si>
  <si>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</si>
  <si>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</si>
  <si>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</si>
  <si>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</si>
  <si>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</si>
  <si>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</si>
  <si>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</si>
  <si>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</si>
  <si>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</si>
  <si>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</si>
  <si>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</si>
  <si>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</si>
  <si>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</si>
  <si>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</si>
  <si>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</si>
  <si>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</si>
  <si>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</si>
  <si>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</si>
  <si>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</si>
  <si>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</si>
  <si>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</si>
  <si>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</si>
  <si>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</si>
  <si>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</si>
  <si>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</si>
  <si>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</si>
  <si>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</si>
  <si>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</si>
  <si>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</si>
  <si>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</si>
  <si>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</si>
  <si>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</si>
  <si>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</si>
  <si>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</si>
  <si>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</si>
  <si>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</si>
  <si>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</si>
  <si>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</si>
  <si>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</si>
  <si>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</si>
  <si>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</si>
  <si>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</si>
  <si>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</si>
  <si>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2.8.3.Содержание вахтеров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</si>
  <si>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</si>
  <si>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</si>
  <si>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</si>
  <si>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</si>
  <si>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</si>
  <si>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</si>
  <si>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</si>
  <si>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</si>
  <si>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</si>
  <si>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</si>
  <si>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</si>
  <si>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</si>
  <si>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</si>
  <si>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</si>
  <si>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</si>
  <si>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</si>
  <si>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</si>
  <si>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</si>
  <si>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</si>
  <si>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</si>
  <si>
    <t>Горячее водоснабжение (м3)
 Отопление                        (Гкал)</t>
  </si>
  <si>
    <t>4 575,600
1 665,8</t>
  </si>
  <si>
    <t>Текущий ремонт- ремонт мест общего пользования (устройство вахты)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</si>
</sst>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4" fontId="6" fillId="0" borderId="5" xfId="0" applyNumberFormat="1" applyFont="1" applyBorder="1" applyAlignment="1">
      <alignment horizontal="left" indent="1"/>
    </xf>
    <xf numFmtId="4" fontId="0" fillId="0" borderId="0" xfId="0" applyNumberFormat="1" applyAlignment="1">
      <alignment horizontal="left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" xfId="0" applyNumberFormat="1" applyFon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8" fillId="5" borderId="11" xfId="0" applyNumberFormat="1" applyFont="1" applyAlignment="1">
      <alignment horizontal="left" wrapText="1" indent="1"/>
    </xf>
    <xf numFmtId="0" fontId="6" fillId="3" borderId="11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5" fillId="0" borderId="0" xfId="0" applyAlignment="1">
      <alignment horizontal="left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4"/>
  <sheetViews>
    <sheetView tabSelected="1" workbookViewId="0" topLeftCell="A70">
      <selection activeCell="E87" sqref="E8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7" t="s">
        <v>0</v>
      </c>
      <c r="C1" s="67"/>
      <c r="D1" s="67"/>
      <c r="E1" s="67"/>
      <c r="F1" s="67"/>
    </row>
    <row r="2" ht="2.25" customHeight="1"/>
    <row r="3" spans="2:6" ht="45" customHeight="1">
      <c r="B3" s="57" t="s">
        <v>1</v>
      </c>
      <c r="C3" s="57"/>
      <c r="D3" s="57"/>
      <c r="E3" s="57"/>
      <c r="F3" s="57"/>
    </row>
    <row r="4" spans="2:4" ht="12.75">
      <c r="B4" s="68" t="s">
        <v>2</v>
      </c>
      <c r="C4" s="68"/>
      <c r="D4" s="68"/>
    </row>
    <row r="5" spans="2:4" ht="3.75" customHeight="1" hidden="1">
      <c r="B5" s="69"/>
      <c r="C5" s="69"/>
      <c r="D5" s="69"/>
    </row>
    <row r="6" spans="2:6" ht="15.75">
      <c r="B6" s="2" t="s">
        <v>3</v>
      </c>
      <c r="C6" s="63" t="s">
        <v>4</v>
      </c>
      <c r="D6" s="63"/>
      <c r="E6" s="63"/>
      <c r="F6" s="3"/>
    </row>
    <row r="7" ht="11.25" hidden="1"/>
    <row r="8" spans="4:5" ht="3.75" customHeight="1" thickBot="1">
      <c r="D8" s="3"/>
      <c r="E8" s="4"/>
    </row>
    <row r="9" spans="2:5" ht="19.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5472.9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2744.4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61</v>
      </c>
    </row>
    <row r="14" ht="2.25" customHeight="1"/>
    <row r="15" spans="2:6" ht="12.75" customHeight="1">
      <c r="B15" s="53" t="s">
        <v>15</v>
      </c>
      <c r="C15" s="53"/>
      <c r="D15" s="53"/>
      <c r="E15" s="53"/>
      <c r="F15" s="53"/>
    </row>
    <row r="16" spans="2:7" ht="12" customHeight="1">
      <c r="B16" s="54" t="s">
        <v>5</v>
      </c>
      <c r="C16" s="64" t="s">
        <v>16</v>
      </c>
      <c r="D16" s="65" t="s">
        <v>17</v>
      </c>
      <c r="E16" s="65"/>
      <c r="F16" s="66" t="s">
        <v>18</v>
      </c>
      <c r="G16" s="55" t="s">
        <v>19</v>
      </c>
    </row>
    <row r="17" spans="2:7" ht="12" customHeight="1">
      <c r="B17" s="54"/>
      <c r="C17" s="64"/>
      <c r="D17" s="18" t="s">
        <v>20</v>
      </c>
      <c r="E17" s="18" t="s">
        <v>21</v>
      </c>
      <c r="F17" s="66"/>
      <c r="G17" s="55"/>
    </row>
    <row r="18" spans="2:7" ht="12" customHeight="1">
      <c r="B18" s="8">
        <v>1</v>
      </c>
      <c r="C18" s="19" t="s">
        <v>22</v>
      </c>
      <c r="D18" s="20"/>
      <c r="E18" s="21">
        <f>SUM(E19:E23)</f>
        <v>2572106.78</v>
      </c>
      <c r="F18" s="21">
        <f>SUM(F19:F23)</f>
        <v>2303124.5999999996</v>
      </c>
      <c r="G18" s="21">
        <f>SUM(G19:G23)</f>
        <v>-268982.18000000005</v>
      </c>
    </row>
    <row r="19" spans="2:7" ht="24" customHeight="1">
      <c r="B19" s="8">
        <v>2</v>
      </c>
      <c r="C19" s="22" t="s">
        <v>92</v>
      </c>
      <c r="D19" s="25" t="s">
        <v>93</v>
      </c>
      <c r="E19" s="23">
        <v>1785137.47</v>
      </c>
      <c r="F19" s="23">
        <v>1691334.4</v>
      </c>
      <c r="G19" s="24">
        <f>F19-E19</f>
        <v>-93803.07000000007</v>
      </c>
    </row>
    <row r="20" spans="2:7" ht="12" customHeight="1">
      <c r="B20" s="8">
        <v>3</v>
      </c>
      <c r="C20" s="22" t="s">
        <v>23</v>
      </c>
      <c r="D20" s="23">
        <v>14385</v>
      </c>
      <c r="E20" s="23">
        <v>200342.24</v>
      </c>
      <c r="F20" s="23">
        <v>106997.66</v>
      </c>
      <c r="G20" s="24">
        <f>F20-E20</f>
        <v>-93344.57999999999</v>
      </c>
    </row>
    <row r="21" spans="2:7" ht="12" customHeight="1">
      <c r="B21" s="8">
        <v>4</v>
      </c>
      <c r="C21" s="22" t="s">
        <v>24</v>
      </c>
      <c r="D21" s="23">
        <v>14385</v>
      </c>
      <c r="E21" s="23">
        <v>183321.5</v>
      </c>
      <c r="F21" s="23">
        <v>177196.95</v>
      </c>
      <c r="G21" s="24">
        <f>F21-E21</f>
        <v>-6124.549999999988</v>
      </c>
    </row>
    <row r="22" spans="2:7" ht="12" customHeight="1">
      <c r="B22" s="8">
        <v>5</v>
      </c>
      <c r="C22" s="22" t="s">
        <v>25</v>
      </c>
      <c r="D22" s="23">
        <v>320651</v>
      </c>
      <c r="E22" s="23">
        <v>403305.57</v>
      </c>
      <c r="F22" s="23">
        <v>327595.59</v>
      </c>
      <c r="G22" s="24">
        <f>F22-E22</f>
        <v>-75709.97999999998</v>
      </c>
    </row>
    <row r="23" spans="2:7" ht="12" customHeight="1" thickBot="1">
      <c r="B23" s="14">
        <v>6</v>
      </c>
      <c r="C23" s="28" t="s">
        <v>26</v>
      </c>
      <c r="D23" s="29">
        <v>0</v>
      </c>
      <c r="E23" s="29">
        <v>0</v>
      </c>
      <c r="F23" s="29">
        <v>0</v>
      </c>
      <c r="G23" s="30">
        <v>0</v>
      </c>
    </row>
    <row r="24" ht="2.25" customHeight="1"/>
    <row r="25" spans="2:6" ht="24.75" customHeight="1">
      <c r="B25" s="53" t="s">
        <v>27</v>
      </c>
      <c r="C25" s="53"/>
      <c r="D25" s="53"/>
      <c r="E25" s="53"/>
      <c r="F25" s="53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2" t="s">
        <v>33</v>
      </c>
      <c r="D27" s="23">
        <v>97156.04</v>
      </c>
      <c r="E27" s="23">
        <v>1122550.22</v>
      </c>
      <c r="F27" s="23">
        <v>972803.01</v>
      </c>
      <c r="G27" s="24">
        <v>246903.25</v>
      </c>
    </row>
    <row r="28" spans="2:7" ht="12" customHeight="1">
      <c r="B28" s="8">
        <v>2</v>
      </c>
      <c r="C28" s="19" t="s">
        <v>22</v>
      </c>
      <c r="D28" s="21">
        <f>SUM(D29:D33)</f>
        <v>319761.37</v>
      </c>
      <c r="E28" s="21">
        <f>SUM(E29:E33)</f>
        <v>2303124.5999999996</v>
      </c>
      <c r="F28" s="21">
        <f>SUM(F29:F33)</f>
        <v>2048881.8900000001</v>
      </c>
      <c r="G28" s="21">
        <f>SUM(G29:G33)</f>
        <v>574004.0800000001</v>
      </c>
    </row>
    <row r="29" spans="2:7" ht="12" customHeight="1">
      <c r="B29" s="26" t="s">
        <v>34</v>
      </c>
      <c r="C29" s="22" t="s">
        <v>35</v>
      </c>
      <c r="D29" s="23">
        <v>184544.63</v>
      </c>
      <c r="E29" s="23">
        <v>1300866.48</v>
      </c>
      <c r="F29" s="23">
        <v>1164495.02</v>
      </c>
      <c r="G29" s="24">
        <v>320916.09</v>
      </c>
    </row>
    <row r="30" spans="2:7" ht="12" customHeight="1">
      <c r="B30" s="26" t="s">
        <v>36</v>
      </c>
      <c r="C30" s="22" t="s">
        <v>37</v>
      </c>
      <c r="D30" s="23">
        <v>57635.24</v>
      </c>
      <c r="E30" s="23">
        <v>390467.92</v>
      </c>
      <c r="F30" s="23">
        <v>340157.14</v>
      </c>
      <c r="G30" s="24">
        <v>107946.02</v>
      </c>
    </row>
    <row r="31" spans="2:7" ht="12" customHeight="1">
      <c r="B31" s="26" t="s">
        <v>38</v>
      </c>
      <c r="C31" s="22" t="s">
        <v>39</v>
      </c>
      <c r="D31" s="23">
        <v>14886.11</v>
      </c>
      <c r="E31" s="23">
        <v>106997.66</v>
      </c>
      <c r="F31" s="23">
        <v>97655.34</v>
      </c>
      <c r="G31" s="24">
        <v>24228.43</v>
      </c>
    </row>
    <row r="32" spans="2:7" ht="12" customHeight="1">
      <c r="B32" s="26" t="s">
        <v>40</v>
      </c>
      <c r="C32" s="22" t="s">
        <v>41</v>
      </c>
      <c r="D32" s="23">
        <v>24899.08</v>
      </c>
      <c r="E32" s="23">
        <v>177196.95</v>
      </c>
      <c r="F32" s="23">
        <v>155945.47</v>
      </c>
      <c r="G32" s="24">
        <v>46150.56</v>
      </c>
    </row>
    <row r="33" spans="2:8" ht="12" customHeight="1">
      <c r="B33" s="26" t="s">
        <v>42</v>
      </c>
      <c r="C33" s="22" t="s">
        <v>43</v>
      </c>
      <c r="D33" s="23">
        <v>37796.31</v>
      </c>
      <c r="E33" s="23">
        <v>327595.59</v>
      </c>
      <c r="F33" s="23">
        <v>290628.92</v>
      </c>
      <c r="G33" s="24">
        <v>74762.98</v>
      </c>
      <c r="H33" s="50"/>
    </row>
    <row r="34" spans="2:7" ht="12" customHeight="1">
      <c r="B34" s="26" t="s">
        <v>44</v>
      </c>
      <c r="C34" s="22" t="s">
        <v>45</v>
      </c>
      <c r="D34" s="27">
        <v>0</v>
      </c>
      <c r="E34" s="27">
        <v>0</v>
      </c>
      <c r="F34" s="27">
        <v>0</v>
      </c>
      <c r="G34" s="31">
        <v>0</v>
      </c>
    </row>
    <row r="35" spans="2:7" ht="12" customHeight="1">
      <c r="B35" s="26" t="s">
        <v>46</v>
      </c>
      <c r="C35" s="22" t="s">
        <v>47</v>
      </c>
      <c r="D35" s="27">
        <v>0</v>
      </c>
      <c r="E35" s="23">
        <v>237950.48</v>
      </c>
      <c r="F35" s="23">
        <v>166894.5</v>
      </c>
      <c r="G35" s="24">
        <f>E35-F35</f>
        <v>71055.98000000001</v>
      </c>
    </row>
    <row r="36" spans="2:7" ht="12.75" thickBot="1">
      <c r="B36" s="32"/>
      <c r="C36" s="33" t="s">
        <v>48</v>
      </c>
      <c r="D36" s="34">
        <f>D27+D28</f>
        <v>416917.41</v>
      </c>
      <c r="E36" s="34">
        <f>E27+E28+E35</f>
        <v>3663625.2999999993</v>
      </c>
      <c r="F36" s="34">
        <f>F27+F28+F35</f>
        <v>3188579.4000000004</v>
      </c>
      <c r="G36" s="34">
        <f>G27+G28+G35</f>
        <v>891963.31</v>
      </c>
    </row>
    <row r="37" spans="2:5" ht="25.5" customHeight="1">
      <c r="B37" s="61" t="s">
        <v>90</v>
      </c>
      <c r="C37" s="62"/>
      <c r="D37" s="62"/>
      <c r="E37" s="49">
        <v>64080</v>
      </c>
    </row>
    <row r="38" ht="13.5" thickBot="1">
      <c r="B38" s="1" t="s">
        <v>49</v>
      </c>
    </row>
    <row r="39" spans="2:7" ht="21" customHeight="1">
      <c r="B39" s="54" t="s">
        <v>50</v>
      </c>
      <c r="C39" s="54"/>
      <c r="D39" s="54"/>
      <c r="E39" s="54"/>
      <c r="F39" s="54"/>
      <c r="G39" s="55" t="s">
        <v>51</v>
      </c>
    </row>
    <row r="40" spans="2:7" ht="2.25" customHeight="1">
      <c r="B40" s="54"/>
      <c r="C40" s="54"/>
      <c r="D40" s="54"/>
      <c r="E40" s="54"/>
      <c r="F40" s="54"/>
      <c r="G40" s="55"/>
    </row>
    <row r="41" spans="1:7" s="35" customFormat="1" ht="12" customHeight="1">
      <c r="A41" s="36"/>
      <c r="B41" s="58" t="s">
        <v>52</v>
      </c>
      <c r="C41" s="58"/>
      <c r="D41" s="58"/>
      <c r="E41" s="58"/>
      <c r="F41" s="58"/>
      <c r="G41" s="37">
        <v>39274.83</v>
      </c>
    </row>
    <row r="42" spans="1:7" s="35" customFormat="1" ht="12" customHeight="1" outlineLevel="1">
      <c r="A42" s="36"/>
      <c r="B42" s="59" t="s">
        <v>94</v>
      </c>
      <c r="C42" s="59"/>
      <c r="D42" s="59"/>
      <c r="E42" s="59"/>
      <c r="F42" s="59"/>
      <c r="G42" s="38">
        <v>39274.83</v>
      </c>
    </row>
    <row r="43" spans="1:7" s="35" customFormat="1" ht="12" customHeight="1">
      <c r="A43" s="36"/>
      <c r="B43" s="58" t="s">
        <v>53</v>
      </c>
      <c r="C43" s="58"/>
      <c r="D43" s="58"/>
      <c r="E43" s="58"/>
      <c r="F43" s="58"/>
      <c r="G43" s="37">
        <f>G44+G48+G52+G55+G59</f>
        <v>1120550.7</v>
      </c>
    </row>
    <row r="44" spans="1:7" s="35" customFormat="1" ht="12" customHeight="1" outlineLevel="1">
      <c r="A44" s="36"/>
      <c r="B44" s="58" t="s">
        <v>54</v>
      </c>
      <c r="C44" s="58"/>
      <c r="D44" s="58"/>
      <c r="E44" s="58"/>
      <c r="F44" s="58"/>
      <c r="G44" s="37">
        <f>G45+G46+G47</f>
        <v>483114.43</v>
      </c>
    </row>
    <row r="45" spans="1:7" s="35" customFormat="1" ht="23.25" customHeight="1" outlineLevel="2">
      <c r="A45" s="36"/>
      <c r="B45" s="59" t="s">
        <v>55</v>
      </c>
      <c r="C45" s="59"/>
      <c r="D45" s="59"/>
      <c r="E45" s="59"/>
      <c r="F45" s="59"/>
      <c r="G45" s="38">
        <v>63984.84</v>
      </c>
    </row>
    <row r="46" spans="1:7" s="35" customFormat="1" ht="12" customHeight="1" outlineLevel="2">
      <c r="A46" s="36"/>
      <c r="B46" s="59" t="s">
        <v>56</v>
      </c>
      <c r="C46" s="59"/>
      <c r="D46" s="59"/>
      <c r="E46" s="59"/>
      <c r="F46" s="59"/>
      <c r="G46" s="38">
        <v>20201.64</v>
      </c>
    </row>
    <row r="47" spans="1:7" s="35" customFormat="1" ht="23.25" customHeight="1" outlineLevel="2">
      <c r="A47" s="36"/>
      <c r="B47" s="59" t="s">
        <v>57</v>
      </c>
      <c r="C47" s="59"/>
      <c r="D47" s="59"/>
      <c r="E47" s="59"/>
      <c r="F47" s="59"/>
      <c r="G47" s="38">
        <f>219562.32+82000-56975+154340.63</f>
        <v>398927.95</v>
      </c>
    </row>
    <row r="48" spans="1:7" s="35" customFormat="1" ht="12" customHeight="1" outlineLevel="1">
      <c r="A48" s="36"/>
      <c r="B48" s="58" t="s">
        <v>58</v>
      </c>
      <c r="C48" s="58"/>
      <c r="D48" s="58"/>
      <c r="E48" s="58"/>
      <c r="F48" s="58"/>
      <c r="G48" s="37">
        <f>SUM(G49:G51)</f>
        <v>182868.05</v>
      </c>
    </row>
    <row r="49" spans="1:7" s="35" customFormat="1" ht="12" customHeight="1" outlineLevel="2">
      <c r="A49" s="36"/>
      <c r="B49" s="59" t="s">
        <v>59</v>
      </c>
      <c r="C49" s="59"/>
      <c r="D49" s="59"/>
      <c r="E49" s="59"/>
      <c r="F49" s="59"/>
      <c r="G49" s="38">
        <v>123359.59</v>
      </c>
    </row>
    <row r="50" spans="1:7" s="35" customFormat="1" ht="12" customHeight="1" outlineLevel="2">
      <c r="A50" s="36"/>
      <c r="B50" s="59" t="s">
        <v>60</v>
      </c>
      <c r="C50" s="59"/>
      <c r="D50" s="59"/>
      <c r="E50" s="59"/>
      <c r="F50" s="59"/>
      <c r="G50" s="38">
        <v>42125.83</v>
      </c>
    </row>
    <row r="51" spans="1:7" s="35" customFormat="1" ht="12" customHeight="1" outlineLevel="2">
      <c r="A51" s="36"/>
      <c r="B51" s="59" t="s">
        <v>61</v>
      </c>
      <c r="C51" s="59"/>
      <c r="D51" s="59"/>
      <c r="E51" s="59"/>
      <c r="F51" s="59"/>
      <c r="G51" s="38">
        <v>17382.63</v>
      </c>
    </row>
    <row r="52" spans="1:7" s="35" customFormat="1" ht="12" customHeight="1" outlineLevel="1">
      <c r="A52" s="36"/>
      <c r="B52" s="58" t="s">
        <v>62</v>
      </c>
      <c r="C52" s="58"/>
      <c r="D52" s="58"/>
      <c r="E52" s="58"/>
      <c r="F52" s="58"/>
      <c r="G52" s="37">
        <f>SUM(G53:G54)</f>
        <v>82396.13</v>
      </c>
    </row>
    <row r="53" spans="1:9" s="35" customFormat="1" ht="12" customHeight="1" outlineLevel="2">
      <c r="A53" s="36"/>
      <c r="B53" s="59" t="s">
        <v>63</v>
      </c>
      <c r="C53" s="59"/>
      <c r="D53" s="59"/>
      <c r="E53" s="59"/>
      <c r="F53" s="59"/>
      <c r="G53" s="38">
        <f>3000*1.4*12</f>
        <v>50400</v>
      </c>
      <c r="I53" s="70"/>
    </row>
    <row r="54" spans="1:7" s="35" customFormat="1" ht="12" customHeight="1" outlineLevel="2">
      <c r="A54" s="36"/>
      <c r="B54" s="59" t="s">
        <v>64</v>
      </c>
      <c r="C54" s="59"/>
      <c r="D54" s="59"/>
      <c r="E54" s="59"/>
      <c r="F54" s="59"/>
      <c r="G54" s="38">
        <v>31996.13</v>
      </c>
    </row>
    <row r="55" spans="1:7" s="35" customFormat="1" ht="12" customHeight="1" outlineLevel="1">
      <c r="A55" s="36"/>
      <c r="B55" s="58" t="s">
        <v>65</v>
      </c>
      <c r="C55" s="58"/>
      <c r="D55" s="58"/>
      <c r="E55" s="58"/>
      <c r="F55" s="58"/>
      <c r="G55" s="37">
        <f>SUM(G56:G58)</f>
        <v>166708.77</v>
      </c>
    </row>
    <row r="56" spans="1:7" s="35" customFormat="1" ht="12" customHeight="1" outlineLevel="2">
      <c r="A56" s="36"/>
      <c r="B56" s="59" t="s">
        <v>66</v>
      </c>
      <c r="C56" s="59"/>
      <c r="D56" s="59"/>
      <c r="E56" s="59"/>
      <c r="F56" s="59"/>
      <c r="G56" s="38">
        <v>64538.54</v>
      </c>
    </row>
    <row r="57" spans="1:7" s="35" customFormat="1" ht="12" customHeight="1" outlineLevel="2">
      <c r="A57" s="36"/>
      <c r="B57" s="59" t="s">
        <v>67</v>
      </c>
      <c r="C57" s="59"/>
      <c r="D57" s="59"/>
      <c r="E57" s="59"/>
      <c r="F57" s="59"/>
      <c r="G57" s="38">
        <v>90336.43</v>
      </c>
    </row>
    <row r="58" spans="1:7" s="35" customFormat="1" ht="12" customHeight="1" outlineLevel="2">
      <c r="A58" s="36"/>
      <c r="B58" s="59" t="s">
        <v>68</v>
      </c>
      <c r="C58" s="59"/>
      <c r="D58" s="59"/>
      <c r="E58" s="59"/>
      <c r="F58" s="59"/>
      <c r="G58" s="38">
        <v>11833.8</v>
      </c>
    </row>
    <row r="59" spans="1:7" s="35" customFormat="1" ht="12" customHeight="1" outlineLevel="1">
      <c r="A59" s="36"/>
      <c r="B59" s="58" t="s">
        <v>69</v>
      </c>
      <c r="C59" s="58"/>
      <c r="D59" s="58"/>
      <c r="E59" s="58"/>
      <c r="F59" s="58"/>
      <c r="G59" s="37">
        <f>G60</f>
        <v>205463.32</v>
      </c>
    </row>
    <row r="60" spans="1:7" s="35" customFormat="1" ht="12" customHeight="1" outlineLevel="2">
      <c r="A60" s="36"/>
      <c r="B60" s="59" t="s">
        <v>70</v>
      </c>
      <c r="C60" s="59"/>
      <c r="D60" s="59"/>
      <c r="E60" s="59"/>
      <c r="F60" s="59"/>
      <c r="G60" s="38">
        <v>205463.32</v>
      </c>
    </row>
    <row r="61" spans="1:7" s="35" customFormat="1" ht="12" customHeight="1">
      <c r="A61" s="36"/>
      <c r="B61" s="58" t="s">
        <v>47</v>
      </c>
      <c r="C61" s="58"/>
      <c r="D61" s="58"/>
      <c r="E61" s="58"/>
      <c r="F61" s="58"/>
      <c r="G61" s="37">
        <f>G62</f>
        <v>344325.56</v>
      </c>
    </row>
    <row r="62" spans="1:7" s="35" customFormat="1" ht="12" customHeight="1" outlineLevel="1">
      <c r="A62" s="36"/>
      <c r="B62" s="59" t="s">
        <v>71</v>
      </c>
      <c r="C62" s="59"/>
      <c r="D62" s="59"/>
      <c r="E62" s="59"/>
      <c r="F62" s="59"/>
      <c r="G62" s="38">
        <v>344325.56</v>
      </c>
    </row>
    <row r="63" spans="1:7" s="35" customFormat="1" ht="12" customHeight="1">
      <c r="A63" s="36"/>
      <c r="B63" s="60" t="s">
        <v>72</v>
      </c>
      <c r="C63" s="60"/>
      <c r="D63" s="60"/>
      <c r="E63" s="60"/>
      <c r="F63" s="60"/>
      <c r="G63" s="39">
        <f>G62+G43+G41</f>
        <v>1504151.09</v>
      </c>
    </row>
    <row r="65" spans="2:6" ht="33" customHeight="1">
      <c r="B65" s="57" t="s">
        <v>73</v>
      </c>
      <c r="C65" s="57"/>
      <c r="D65" s="57"/>
      <c r="E65" s="57"/>
      <c r="F65" s="57"/>
    </row>
    <row r="66" spans="2:6" ht="13.5" thickBot="1">
      <c r="B66" s="1" t="s">
        <v>74</v>
      </c>
      <c r="E66" s="3"/>
      <c r="F66" s="4"/>
    </row>
    <row r="67" spans="2:6" ht="12" thickBot="1">
      <c r="B67" s="54" t="s">
        <v>75</v>
      </c>
      <c r="C67" s="54"/>
      <c r="D67" s="54"/>
      <c r="E67" s="54"/>
      <c r="F67" s="55" t="s">
        <v>51</v>
      </c>
    </row>
    <row r="68" spans="2:6" ht="12" thickBot="1">
      <c r="B68" s="54"/>
      <c r="C68" s="54"/>
      <c r="D68" s="54"/>
      <c r="E68" s="54"/>
      <c r="F68" s="55"/>
    </row>
    <row r="69" spans="2:6" ht="12.75" thickBot="1">
      <c r="B69" s="56" t="s">
        <v>76</v>
      </c>
      <c r="C69" s="56"/>
      <c r="D69" s="56"/>
      <c r="E69" s="56"/>
      <c r="F69" s="40"/>
    </row>
    <row r="71" spans="2:7" ht="40.5" customHeight="1" thickBot="1">
      <c r="B71" s="53" t="s">
        <v>77</v>
      </c>
      <c r="C71" s="53"/>
      <c r="D71" s="53"/>
      <c r="E71" s="53"/>
      <c r="F71" s="53"/>
      <c r="G71" s="48"/>
    </row>
    <row r="72" spans="2:6" ht="24.75" thickBot="1">
      <c r="B72" s="5" t="s">
        <v>5</v>
      </c>
      <c r="C72" s="6" t="s">
        <v>28</v>
      </c>
      <c r="D72" s="6" t="s">
        <v>78</v>
      </c>
      <c r="E72" s="6" t="s">
        <v>79</v>
      </c>
      <c r="F72" s="7" t="s">
        <v>51</v>
      </c>
    </row>
    <row r="73" spans="2:6" ht="12">
      <c r="B73" s="8">
        <v>1</v>
      </c>
      <c r="C73" s="22" t="s">
        <v>80</v>
      </c>
      <c r="D73" s="41"/>
      <c r="E73" s="23">
        <v>13319.79</v>
      </c>
      <c r="F73" s="42"/>
    </row>
    <row r="74" spans="2:8" ht="36.75">
      <c r="B74" s="8">
        <v>2</v>
      </c>
      <c r="C74" s="22" t="s">
        <v>91</v>
      </c>
      <c r="D74" s="41"/>
      <c r="E74" s="23">
        <v>29687.77</v>
      </c>
      <c r="F74" s="42"/>
      <c r="G74" s="48"/>
      <c r="H74" s="48"/>
    </row>
    <row r="75" spans="2:6" ht="24">
      <c r="B75" s="8">
        <v>3</v>
      </c>
      <c r="C75" s="22" t="s">
        <v>81</v>
      </c>
      <c r="D75" s="23">
        <v>113436.14</v>
      </c>
      <c r="E75" s="23">
        <v>108313.77</v>
      </c>
      <c r="F75" s="42"/>
    </row>
    <row r="76" spans="2:6" ht="48">
      <c r="B76" s="8">
        <v>4</v>
      </c>
      <c r="C76" s="22" t="s">
        <v>82</v>
      </c>
      <c r="D76" s="27">
        <v>0</v>
      </c>
      <c r="E76" s="27">
        <v>0</v>
      </c>
      <c r="F76" s="42"/>
    </row>
    <row r="77" spans="2:6" ht="24.75" thickBot="1">
      <c r="B77" s="8">
        <v>5</v>
      </c>
      <c r="C77" s="22" t="s">
        <v>83</v>
      </c>
      <c r="D77" s="27">
        <v>0</v>
      </c>
      <c r="E77" s="27">
        <v>0</v>
      </c>
      <c r="F77" s="42"/>
    </row>
    <row r="78" spans="2:6" ht="12.75" thickBot="1">
      <c r="B78" s="32"/>
      <c r="C78" s="33" t="s">
        <v>48</v>
      </c>
      <c r="D78" s="34">
        <v>113436.14</v>
      </c>
      <c r="E78" s="34">
        <f>SUM(E73:E77)</f>
        <v>151321.33000000002</v>
      </c>
      <c r="F78" s="43">
        <v>0</v>
      </c>
    </row>
    <row r="80" spans="2:6" ht="12">
      <c r="B80" s="51" t="s">
        <v>84</v>
      </c>
      <c r="C80" s="51"/>
      <c r="D80" s="51"/>
      <c r="E80" s="44">
        <f>E78</f>
        <v>151321.33000000002</v>
      </c>
      <c r="F80" t="s">
        <v>85</v>
      </c>
    </row>
    <row r="81" spans="2:6" ht="12">
      <c r="B81" s="51" t="s">
        <v>86</v>
      </c>
      <c r="C81" s="51"/>
      <c r="D81" s="51"/>
      <c r="E81" s="45">
        <v>0</v>
      </c>
      <c r="F81" s="4" t="s">
        <v>85</v>
      </c>
    </row>
    <row r="82" spans="2:6" ht="12">
      <c r="B82" s="51" t="s">
        <v>87</v>
      </c>
      <c r="C82" s="51"/>
      <c r="D82" s="51"/>
      <c r="E82" s="45">
        <v>0</v>
      </c>
      <c r="F82" s="46" t="s">
        <v>85</v>
      </c>
    </row>
    <row r="83" spans="2:6" ht="12">
      <c r="B83" s="51" t="s">
        <v>88</v>
      </c>
      <c r="C83" s="51"/>
      <c r="D83" s="51"/>
      <c r="E83" s="44">
        <f>E78</f>
        <v>151321.33000000002</v>
      </c>
      <c r="F83" s="46" t="s">
        <v>85</v>
      </c>
    </row>
    <row r="84" spans="2:6" ht="12">
      <c r="B84" s="52" t="s">
        <v>89</v>
      </c>
      <c r="C84" s="52"/>
      <c r="D84" s="52"/>
      <c r="E84" s="47"/>
      <c r="F84" s="46"/>
    </row>
  </sheetData>
  <mergeCells count="48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61:F61"/>
    <mergeCell ref="B62:F62"/>
    <mergeCell ref="B63:F63"/>
    <mergeCell ref="B57:F57"/>
    <mergeCell ref="B58:F58"/>
    <mergeCell ref="B59:F59"/>
    <mergeCell ref="B60:F60"/>
    <mergeCell ref="B67:E68"/>
    <mergeCell ref="F67:F68"/>
    <mergeCell ref="B69:E69"/>
    <mergeCell ref="B65:F65"/>
    <mergeCell ref="B83:D83"/>
    <mergeCell ref="B84:D84"/>
    <mergeCell ref="B71:F71"/>
    <mergeCell ref="B80:D80"/>
    <mergeCell ref="B81:D81"/>
    <mergeCell ref="B82:D82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2012-05-03T04:27:49Z</cp:lastPrinted>
  <dcterms:created xsi:type="dcterms:W3CDTF">2012-03-15T06:43:23Z</dcterms:created>
  <dcterms:modified xsi:type="dcterms:W3CDTF">2012-05-03T04:28:57Z</dcterms:modified>
  <cp:category/>
  <cp:version/>
  <cp:contentType/>
  <cp:contentStatus/>
  <cp:revision>1</cp:revision>
</cp:coreProperties>
</file>